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8_{0D56F2CD-788E-41CA-B3F6-F225A540D2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<sst xmlns="http://schemas.openxmlformats.org/spreadsheetml/2006/main" count="178" uniqueCount="159">
  <si>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</si>
  <si>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</si>
  <si>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</si>
  <si>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</si>
  <si>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</si>
  <si>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</si>
  <si>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</si>
  <si>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</si>
  <si>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</si>
  <si>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</si>
  <si>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</si>
  <si>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</si>
  <si>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</si>
  <si>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</si>
  <si>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</si>
  <si>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</si>
  <si>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</si>
  <si>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</si>
  <si>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</si>
  <si>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</si>
  <si>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</si>
  <si>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</si>
  <si>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</si>
  <si>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</si>
  <si>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</si>
  <si>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</si>
  <si>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</si>
  <si>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</si>
  <si>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</si>
  <si>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</si>
  <si>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</si>
  <si>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</si>
  <si>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</si>
  <si>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</si>
  <si>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</si>
  <si>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</si>
  <si>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</si>
  <si>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</si>
  <si>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</si>
  <si>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</si>
  <si>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</si>
  <si>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</si>
  <si>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</si>
  <si>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</si>
  <si>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</si>
  <si>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</si>
  <si>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</si>
  <si>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</si>
  <si>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</si>
  <si>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</si>
  <si>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</si>
  <si>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</si>
  <si>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</si>
  <si>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</si>
  <si>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</si>
  <si>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</si>
  <si>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</si>
  <si>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</si>
  <si>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</si>
  <si>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</si>
  <si>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</si>
  <si>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</si>
  <si>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</si>
  <si>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</si>
  <si>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</si>
  <si>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</si>
  <si>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</si>
  <si>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</si>
  <si>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</si>
  <si>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</si>
  <si>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</si>
  <si>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</si>
  <si>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</si>
  <si>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</si>
  <si>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</si>
  <si>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</si>
  <si>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</si>
  <si>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</si>
  <si>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</si>
  <si>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</si>
  <si>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</si>
  <si>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</si>
  <si>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</si>
  <si>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</si>
  <si>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</si>
  <si>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</si>
  <si>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</si>
  <si>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</si>
  <si>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</si>
  <si>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</si>
  <si>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</si>
  <si>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</si>
  <si>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</si>
  <si>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</si>
  <si>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</si>
  <si>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</si>
  <si>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</si>
  <si>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</si>
  <si>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</si>
  <si>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</si>
  <si>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</si>
  <si>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</si>
  <si>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</si>
  <si>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</si>
  <si>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</si>
  <si>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</si>
  <si>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</si>
  <si>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</si>
  <si>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</si>
  <si>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</si>
  <si>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</si>
  <si>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</si>
  <si>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</si>
  <si>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</si>
  <si>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</si>
  <si>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</si>
  <si>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</si>
  <si>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</si>
  <si>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</si>
  <si>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</si>
  <si>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</si>
  <si>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</si>
  <si>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</si>
  <si>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</si>
  <si>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</si>
  <si>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</si>
  <si>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</si>
  <si>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</si>
  <si>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</si>
  <si>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</si>
  <si>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</si>
  <si>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</si>
  <si>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</si>
  <si>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</si>
  <si>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</si>
  <si>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</si>
  <si>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</si>
  <si>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</si>
  <si>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</si>
  <si>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</si>
  <si>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</si>
  <si>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</si>
  <si>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</si>
  <si>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</si>
  <si>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</si>
  <si>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</si>
  <si>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</si>
  <si>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</si>
  <si>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</si>
  <si>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</si>
  <si>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</si>
  <si>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2021-2022</t>
  </si>
  <si>
    <t>LUIS MANUEL REBOLLEDO MORA</t>
  </si>
  <si>
    <t>VI</t>
  </si>
  <si>
    <t>D</t>
  </si>
  <si>
    <t>DURAN ARRIAGA * LUIS ANTONIO</t>
  </si>
  <si>
    <t>MARTINEZ HERNANDEZ * NOEL ANTONIO</t>
  </si>
  <si>
    <t>HUC-CIN-TSF2</t>
  </si>
  <si>
    <t>ZARAGOZA CORDOVA * MANUEL YAHIR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</si>
</sst>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55" zoomScaleNormal="55" zoomScaleSheetLayoutView="55" workbookViewId="0">
      <selection activeCell="B11" sqref="B11:E13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6" t="s">
        <v>8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  <c r="V1" s="159" t="s">
        <v>11</v>
      </c>
      <c r="W1" s="158"/>
      <c r="X1" s="160" t="s">
        <v>113</v>
      </c>
      <c r="Y1" s="160"/>
      <c r="Z1" s="160"/>
      <c r="AA1" s="160"/>
      <c r="AB1" s="160" t="s">
        <v>114</v>
      </c>
      <c r="AC1" s="160"/>
      <c r="AD1" s="33" t="s">
        <v>0</v>
      </c>
      <c r="AE1" s="34" t="s">
        <v>1</v>
      </c>
      <c r="AF1" s="161" t="s">
        <v>144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32"/>
      <c r="V2" s="131" t="s">
        <v>40</v>
      </c>
      <c r="W2" s="132"/>
      <c r="X2" s="131" t="s">
        <v>41</v>
      </c>
      <c r="Y2" s="149"/>
      <c r="Z2" s="149"/>
      <c r="AA2" s="132"/>
      <c r="AB2" s="164" t="s">
        <v>26</v>
      </c>
      <c r="AC2" s="164"/>
      <c r="AD2" s="35" t="s">
        <v>153</v>
      </c>
      <c r="AE2" s="35" t="s">
        <v>154</v>
      </c>
      <c r="AF2" s="162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2"/>
      <c r="AG3" s="124"/>
      <c r="AH3" s="121"/>
    </row>
    <row r="4" spans="1:34" ht="30" customHeight="1" thickBot="1">
      <c r="A4" s="147" t="s">
        <v>25</v>
      </c>
      <c r="B4" s="147"/>
      <c r="C4" s="147"/>
      <c r="D4" s="148"/>
      <c r="E4" s="131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32"/>
      <c r="V4" s="131"/>
      <c r="W4" s="149"/>
      <c r="X4" s="149"/>
      <c r="Y4" s="149"/>
      <c r="Z4" s="149"/>
      <c r="AA4" s="132"/>
      <c r="AB4" s="131"/>
      <c r="AC4" s="132"/>
      <c r="AD4" s="131" t="s">
        <v>151</v>
      </c>
      <c r="AE4" s="132"/>
      <c r="AF4" s="162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2"/>
      <c r="AG5" s="124"/>
      <c r="AH5" s="121"/>
    </row>
    <row r="6" spans="1:34" ht="20.100000000000001" customHeight="1">
      <c r="A6" s="150" t="s">
        <v>121</v>
      </c>
      <c r="B6" s="150"/>
      <c r="C6" s="166" t="s">
        <v>145</v>
      </c>
      <c r="D6" s="150" t="s">
        <v>42</v>
      </c>
      <c r="E6" s="150"/>
      <c r="F6" s="152" t="s">
        <v>130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 t="s">
        <v>132</v>
      </c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65" t="s">
        <v>3</v>
      </c>
      <c r="AE6" s="165"/>
      <c r="AF6" s="162"/>
      <c r="AG6" s="124"/>
      <c r="AH6" s="121"/>
    </row>
    <row r="7" spans="1:34" ht="20.100000000000001" customHeight="1">
      <c r="A7" s="150"/>
      <c r="B7" s="150"/>
      <c r="C7" s="167"/>
      <c r="D7" s="150"/>
      <c r="E7" s="150"/>
      <c r="F7" s="152" t="s">
        <v>131</v>
      </c>
      <c r="G7" s="152"/>
      <c r="H7" s="152"/>
      <c r="I7" s="152"/>
      <c r="J7" s="152"/>
      <c r="K7" s="152"/>
      <c r="L7" s="152"/>
      <c r="M7" s="152"/>
      <c r="N7" s="152"/>
      <c r="O7" s="152"/>
      <c r="P7" s="152" t="s">
        <v>6</v>
      </c>
      <c r="Q7" s="152"/>
      <c r="R7" s="152" t="s">
        <v>137</v>
      </c>
      <c r="S7" s="152"/>
      <c r="T7" s="152"/>
      <c r="U7" s="152"/>
      <c r="V7" s="152"/>
      <c r="W7" s="152"/>
      <c r="X7" s="152"/>
      <c r="Y7" s="152"/>
      <c r="Z7" s="152"/>
      <c r="AA7" s="152"/>
      <c r="AB7" s="152" t="s">
        <v>6</v>
      </c>
      <c r="AC7" s="152"/>
      <c r="AD7" s="150" t="s">
        <v>4</v>
      </c>
      <c r="AE7" s="150" t="s">
        <v>5</v>
      </c>
      <c r="AF7" s="162"/>
      <c r="AG7" s="124"/>
      <c r="AH7" s="121"/>
    </row>
    <row r="8" spans="1:34" ht="20.100000000000001" customHeight="1">
      <c r="A8" s="150"/>
      <c r="B8" s="150"/>
      <c r="C8" s="167"/>
      <c r="D8" s="150"/>
      <c r="E8" s="150"/>
      <c r="F8" s="153"/>
      <c r="G8" s="138"/>
      <c r="H8" s="138"/>
      <c r="I8" s="138"/>
      <c r="J8" s="138"/>
      <c r="K8" s="138"/>
      <c r="L8" s="138"/>
      <c r="M8" s="138"/>
      <c r="N8" s="140"/>
      <c r="O8" s="135"/>
      <c r="P8" s="136" t="s">
        <v>129</v>
      </c>
      <c r="Q8" s="137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43" t="s">
        <v>24</v>
      </c>
      <c r="AC8" s="143" t="s">
        <v>28</v>
      </c>
      <c r="AD8" s="150"/>
      <c r="AE8" s="150"/>
      <c r="AF8" s="162"/>
      <c r="AG8" s="124"/>
      <c r="AH8" s="121"/>
    </row>
    <row r="9" spans="1:34" ht="22.5" customHeight="1">
      <c r="A9" s="150"/>
      <c r="B9" s="150"/>
      <c r="C9" s="167"/>
      <c r="D9" s="150"/>
      <c r="E9" s="150"/>
      <c r="F9" s="154"/>
      <c r="G9" s="139"/>
      <c r="H9" s="139"/>
      <c r="I9" s="139"/>
      <c r="J9" s="139"/>
      <c r="K9" s="139"/>
      <c r="L9" s="139"/>
      <c r="M9" s="139"/>
      <c r="N9" s="141"/>
      <c r="O9" s="135"/>
      <c r="P9" s="137"/>
      <c r="Q9" s="137"/>
      <c r="R9" s="144"/>
      <c r="S9" s="144"/>
      <c r="T9" s="144"/>
      <c r="U9" s="144"/>
      <c r="V9" s="144"/>
      <c r="W9" s="145"/>
      <c r="X9" s="145"/>
      <c r="Y9" s="145"/>
      <c r="Z9" s="145"/>
      <c r="AA9" s="145"/>
      <c r="AB9" s="143"/>
      <c r="AC9" s="143"/>
      <c r="AD9" s="150"/>
      <c r="AE9" s="150"/>
      <c r="AF9" s="162"/>
      <c r="AG9" s="124"/>
      <c r="AH9" s="121"/>
    </row>
    <row r="10" spans="1:34" ht="23.1" customHeight="1">
      <c r="A10" s="150"/>
      <c r="B10" s="151"/>
      <c r="C10" s="168"/>
      <c r="D10" s="150"/>
      <c r="E10" s="150"/>
      <c r="F10" s="155"/>
      <c r="G10" s="139"/>
      <c r="H10" s="139"/>
      <c r="I10" s="139"/>
      <c r="J10" s="139"/>
      <c r="K10" s="139"/>
      <c r="L10" s="139"/>
      <c r="M10" s="139"/>
      <c r="N10" s="142"/>
      <c r="O10" s="135"/>
      <c r="P10" s="137"/>
      <c r="Q10" s="137"/>
      <c r="R10" s="144"/>
      <c r="S10" s="144"/>
      <c r="T10" s="144"/>
      <c r="U10" s="144"/>
      <c r="V10" s="144"/>
      <c r="W10" s="146"/>
      <c r="X10" s="146"/>
      <c r="Y10" s="146"/>
      <c r="Z10" s="146"/>
      <c r="AA10" s="146"/>
      <c r="AB10" s="54">
        <f>COUNT(´1´+´1´1, R8,S8,T8,U8,V8,W8,X8,Y8,Z8,AA8)</f>
        <v>4</v>
      </c>
      <c r="AC10" s="86">
        <f>SUM(R9:AA9)/100</f>
        <v>0</v>
      </c>
      <c r="AD10" s="150"/>
      <c r="AE10" s="150"/>
      <c r="AF10" s="163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155</v>
      </c>
      <c r="C11" s="116" t="s">
        <v>147</v>
      </c>
      <c r="D11" s="128"/>
      <c r="E11" s="129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156</v>
      </c>
      <c r="C12" s="116" t="s">
        <v>147</v>
      </c>
      <c r="D12" s="259" t="s">
        <v>157</v>
      </c>
      <c r="E12" s="260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158</v>
      </c>
      <c r="C13" s="116" t="s">
        <v>147</v>
      </c>
      <c r="D13" s="128"/>
      <c r="E13" s="12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/>
      <c r="C14" s="116"/>
      <c r="D14" s="128"/>
      <c r="E14" s="12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 t="str">
        <f t="shared" si="0"/>
        <v/>
      </c>
      <c r="Q14" s="55" t="str">
        <f t="shared" si="1"/>
        <v/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 t="str">
        <f t="shared" si="3"/>
        <v/>
      </c>
      <c r="AC14" s="81" t="str">
        <f t="shared" si="4"/>
        <v/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/>
      <c r="C15" s="116"/>
      <c r="D15" s="128"/>
      <c r="E15" s="129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 t="str">
        <f t="shared" si="0"/>
        <v/>
      </c>
      <c r="Q15" s="55" t="str">
        <f t="shared" si="1"/>
        <v/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 t="str">
        <f t="shared" si="3"/>
        <v/>
      </c>
      <c r="AC15" s="81" t="str">
        <f t="shared" si="4"/>
        <v/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/>
      <c r="C16" s="116"/>
      <c r="D16" s="128"/>
      <c r="E16" s="129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 t="str">
        <f t="shared" si="0"/>
        <v/>
      </c>
      <c r="Q16" s="55" t="str">
        <f t="shared" si="1"/>
        <v/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 t="str">
        <f t="shared" si="3"/>
        <v/>
      </c>
      <c r="AC16" s="81" t="str">
        <f t="shared" si="4"/>
        <v/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/>
      <c r="C17" s="116"/>
      <c r="D17" s="128"/>
      <c r="E17" s="129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 t="str">
        <f t="shared" si="0"/>
        <v/>
      </c>
      <c r="Q17" s="55" t="str">
        <f t="shared" si="1"/>
        <v/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 t="str">
        <f t="shared" si="3"/>
        <v/>
      </c>
      <c r="AC17" s="81" t="str">
        <f t="shared" si="4"/>
        <v/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/>
      <c r="C18" s="116"/>
      <c r="D18" s="128"/>
      <c r="E18" s="12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 t="str">
        <f t="shared" si="0"/>
        <v/>
      </c>
      <c r="Q18" s="55" t="str">
        <f t="shared" si="1"/>
        <v/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 t="str">
        <f t="shared" si="3"/>
        <v/>
      </c>
      <c r="AC18" s="81" t="str">
        <f t="shared" si="4"/>
        <v/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8"/>
      <c r="E19" s="129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8"/>
      <c r="E20" s="12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8"/>
      <c r="E21" s="129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8"/>
      <c r="E22" s="129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8"/>
      <c r="E23" s="129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8"/>
      <c r="E24" s="12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8"/>
      <c r="E25" s="12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33"/>
      <c r="E26" s="134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8"/>
      <c r="E27" s="129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8"/>
      <c r="E28" s="129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8"/>
      <c r="E29" s="129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8"/>
      <c r="E30" s="129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33"/>
      <c r="E31" s="134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150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148</v>
      </c>
      <c r="D50" s="94">
        <f>COUNTIF(C11:C45,"M")</f>
        <v>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149</v>
      </c>
      <c r="D51" s="94">
        <f>COUNTIF(C11:C45,"H")</f>
        <v>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topLeftCell="A16" zoomScale="86" zoomScaleNormal="55" zoomScaleSheetLayoutView="70" workbookViewId="0">
      <selection activeCell="M35" sqref="M3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25" t="s">
        <v>8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 t="s">
        <v>11</v>
      </c>
      <c r="T1" s="225"/>
      <c r="U1" s="225" t="s">
        <v>113</v>
      </c>
      <c r="V1" s="225"/>
      <c r="W1" s="225"/>
      <c r="X1" s="225"/>
      <c r="Y1" s="225" t="s">
        <v>114</v>
      </c>
      <c r="Z1" s="225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0" t="str">
        <f>'Versión A_Anverso'!E2</f>
        <v>BACHILLERES EXPERIMENTAL MIXTA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6" t="str">
        <f>'Versión A_Anverso'!V2</f>
        <v>30EBH0417C</v>
      </c>
      <c r="T2" s="226"/>
      <c r="U2" s="220" t="str">
        <f>'Versión A_Anverso'!X2</f>
        <v>XALAPA</v>
      </c>
      <c r="V2" s="220"/>
      <c r="W2" s="220"/>
      <c r="X2" s="220"/>
      <c r="Y2" s="220" t="s">
        <v>26</v>
      </c>
      <c r="Z2" s="220"/>
      <c r="AA2" s="42" t="str">
        <f>'Versión A_Anverso'!AD2</f>
        <v>VI</v>
      </c>
      <c r="AB2" s="42" t="str">
        <f>'Versión A_Anverso'!AE2</f>
        <v>D</v>
      </c>
    </row>
    <row r="3" spans="1:38" ht="25.35" customHeight="1">
      <c r="A3" s="41"/>
      <c r="B3" s="41"/>
      <c r="C3" s="41"/>
      <c r="D3" s="41"/>
      <c r="E3" s="41"/>
      <c r="F3" s="41"/>
      <c r="G3" s="219" t="s">
        <v>9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 t="s">
        <v>2</v>
      </c>
      <c r="T3" s="219"/>
      <c r="U3" s="219"/>
      <c r="V3" s="219"/>
      <c r="W3" s="219"/>
      <c r="X3" s="219"/>
      <c r="Y3" s="219" t="s">
        <v>27</v>
      </c>
      <c r="Z3" s="219"/>
      <c r="AA3" s="219" t="s">
        <v>10</v>
      </c>
      <c r="AB3" s="219"/>
    </row>
    <row r="4" spans="1:38" ht="30" customHeight="1">
      <c r="A4" s="218" t="s">
        <v>25</v>
      </c>
      <c r="B4" s="218"/>
      <c r="C4" s="218"/>
      <c r="D4" s="218"/>
      <c r="E4" s="218"/>
      <c r="F4" s="218"/>
      <c r="G4" s="220">
        <f>'Versión A_Anverso'!E4</f>
        <v>0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>
        <f>'Versión A_Anverso'!V4</f>
        <v>0</v>
      </c>
      <c r="T4" s="220"/>
      <c r="U4" s="220"/>
      <c r="V4" s="220"/>
      <c r="W4" s="220"/>
      <c r="X4" s="220"/>
      <c r="Y4" s="220">
        <f>'Versión A_Anverso'!AB4</f>
        <v>0</v>
      </c>
      <c r="Z4" s="220"/>
      <c r="AA4" s="220" t="str">
        <f>'Versión A_Anverso'!AD4</f>
        <v>2021-2022</v>
      </c>
      <c r="AB4" s="220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1" t="s">
        <v>34</v>
      </c>
      <c r="B6" s="202"/>
      <c r="C6" s="202"/>
      <c r="D6" s="202"/>
      <c r="E6" s="202"/>
      <c r="F6" s="202"/>
      <c r="G6" s="44" t="s">
        <v>123</v>
      </c>
      <c r="H6" s="45"/>
      <c r="I6" s="45"/>
      <c r="J6" s="197" t="s">
        <v>12</v>
      </c>
      <c r="K6" s="197"/>
      <c r="L6" s="197"/>
      <c r="M6" s="197"/>
      <c r="N6" s="197"/>
      <c r="O6" s="197"/>
      <c r="P6" s="197"/>
      <c r="Q6" s="197"/>
      <c r="R6" s="45"/>
      <c r="S6" s="197" t="s">
        <v>122</v>
      </c>
      <c r="T6" s="197"/>
      <c r="U6" s="197"/>
      <c r="V6" s="197"/>
      <c r="W6" s="197"/>
      <c r="X6" s="197"/>
      <c r="Y6" s="197"/>
      <c r="Z6" s="197"/>
      <c r="AA6" s="197"/>
      <c r="AB6" s="197"/>
    </row>
    <row r="7" spans="1:38" s="9" customFormat="1" ht="25.35" customHeight="1">
      <c r="A7" s="51">
        <v>1</v>
      </c>
      <c r="B7" s="169"/>
      <c r="C7" s="170"/>
      <c r="D7" s="170"/>
      <c r="E7" s="170"/>
      <c r="F7" s="171"/>
      <c r="G7" s="71"/>
      <c r="H7" s="45"/>
      <c r="I7" s="45"/>
      <c r="J7" s="222" t="s">
        <v>29</v>
      </c>
      <c r="K7" s="222"/>
      <c r="L7" s="222"/>
      <c r="M7" s="222"/>
      <c r="N7" s="222"/>
      <c r="O7" s="222"/>
      <c r="P7" s="222"/>
      <c r="Q7" s="222"/>
      <c r="R7" s="45"/>
      <c r="S7" s="227"/>
      <c r="T7" s="227"/>
      <c r="U7" s="227"/>
      <c r="V7" s="227"/>
      <c r="W7" s="227"/>
      <c r="X7" s="227"/>
      <c r="Y7" s="227"/>
      <c r="Z7" s="118" t="s">
        <v>147</v>
      </c>
      <c r="AA7" s="118" t="s">
        <v>146</v>
      </c>
      <c r="AB7" s="118" t="s">
        <v>143</v>
      </c>
    </row>
    <row r="8" spans="1:38" s="9" customFormat="1" ht="25.35" customHeight="1">
      <c r="A8" s="51">
        <v>2</v>
      </c>
      <c r="B8" s="169"/>
      <c r="C8" s="170"/>
      <c r="D8" s="170"/>
      <c r="E8" s="170"/>
      <c r="F8" s="171"/>
      <c r="G8" s="71"/>
      <c r="H8" s="45"/>
      <c r="I8" s="45"/>
      <c r="J8" s="216" t="s">
        <v>13</v>
      </c>
      <c r="K8" s="216"/>
      <c r="L8" s="216"/>
      <c r="M8" s="217" t="s">
        <v>35</v>
      </c>
      <c r="N8" s="217"/>
      <c r="O8" s="217"/>
      <c r="P8" s="217" t="s">
        <v>36</v>
      </c>
      <c r="Q8" s="217"/>
      <c r="R8" s="45"/>
      <c r="S8" s="198" t="s">
        <v>54</v>
      </c>
      <c r="T8" s="199"/>
      <c r="U8" s="199"/>
      <c r="V8" s="199"/>
      <c r="W8" s="199"/>
      <c r="X8" s="199"/>
      <c r="Y8" s="200"/>
      <c r="Z8" s="47">
        <f>'Versión A_Anverso'!D51</f>
        <v>3</v>
      </c>
      <c r="AA8" s="47">
        <f>'Versión A_Anverso'!D50</f>
        <v>0</v>
      </c>
      <c r="AB8" s="47">
        <f>COUNTIF('Versión A_Anverso'!B11:B45,"&lt;&gt;"&amp;"")</f>
        <v>3</v>
      </c>
    </row>
    <row r="9" spans="1:38" s="9" customFormat="1" ht="25.35" customHeight="1">
      <c r="A9" s="51">
        <v>3</v>
      </c>
      <c r="B9" s="169"/>
      <c r="C9" s="170"/>
      <c r="D9" s="170"/>
      <c r="E9" s="170"/>
      <c r="F9" s="171"/>
      <c r="G9" s="71"/>
      <c r="H9" s="45"/>
      <c r="I9" s="45"/>
      <c r="J9" s="216" t="s">
        <v>31</v>
      </c>
      <c r="K9" s="216"/>
      <c r="L9" s="216"/>
      <c r="M9" s="217"/>
      <c r="N9" s="217"/>
      <c r="O9" s="217"/>
      <c r="P9" s="217"/>
      <c r="Q9" s="217"/>
      <c r="R9" s="45"/>
      <c r="S9" s="198" t="s">
        <v>116</v>
      </c>
      <c r="T9" s="199"/>
      <c r="U9" s="199"/>
      <c r="V9" s="199"/>
      <c r="W9" s="199"/>
      <c r="X9" s="199"/>
      <c r="Y9" s="200"/>
      <c r="Z9" s="48">
        <f t="shared" ref="Z9:AA9" si="0">Z8-Z10-Z13</f>
        <v>3</v>
      </c>
      <c r="AA9" s="48">
        <f t="shared" si="0"/>
        <v>0</v>
      </c>
      <c r="AB9" s="48">
        <f>AB8-AB10-AB13</f>
        <v>3</v>
      </c>
    </row>
    <row r="10" spans="1:38" s="9" customFormat="1" ht="25.35" customHeight="1">
      <c r="A10" s="51">
        <v>4</v>
      </c>
      <c r="B10" s="169"/>
      <c r="C10" s="170"/>
      <c r="D10" s="170"/>
      <c r="E10" s="170"/>
      <c r="F10" s="171"/>
      <c r="G10" s="71"/>
      <c r="H10" s="45"/>
      <c r="I10" s="45"/>
      <c r="J10" s="216"/>
      <c r="K10" s="216"/>
      <c r="L10" s="216"/>
      <c r="M10" s="223" t="s">
        <v>30</v>
      </c>
      <c r="N10" s="223"/>
      <c r="O10" s="223"/>
      <c r="P10" s="217" t="s">
        <v>37</v>
      </c>
      <c r="Q10" s="217"/>
      <c r="R10" s="45"/>
      <c r="S10" s="198" t="s">
        <v>115</v>
      </c>
      <c r="T10" s="199"/>
      <c r="U10" s="199"/>
      <c r="V10" s="199"/>
      <c r="W10" s="199"/>
      <c r="X10" s="199"/>
      <c r="Y10" s="200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9"/>
      <c r="C11" s="170"/>
      <c r="D11" s="170"/>
      <c r="E11" s="170"/>
      <c r="F11" s="171"/>
      <c r="G11" s="71"/>
      <c r="H11" s="45"/>
      <c r="I11" s="45"/>
      <c r="J11" s="216"/>
      <c r="K11" s="216"/>
      <c r="L11" s="216"/>
      <c r="M11" s="223"/>
      <c r="N11" s="223"/>
      <c r="O11" s="223"/>
      <c r="P11" s="217"/>
      <c r="Q11" s="217"/>
      <c r="R11" s="45"/>
      <c r="S11" s="198" t="s">
        <v>100</v>
      </c>
      <c r="T11" s="199"/>
      <c r="U11" s="199"/>
      <c r="V11" s="199"/>
      <c r="W11" s="199"/>
      <c r="X11" s="199"/>
      <c r="Y11" s="200"/>
      <c r="Z11" s="48">
        <f t="shared" ref="Z11:AA11" si="1">Z9-Z12-Z14</f>
        <v>3</v>
      </c>
      <c r="AA11" s="48">
        <f t="shared" si="1"/>
        <v>0</v>
      </c>
      <c r="AB11" s="48">
        <f>AB9-AB12-AB14</f>
        <v>3</v>
      </c>
    </row>
    <row r="12" spans="1:38" s="9" customFormat="1" ht="25.35" customHeight="1">
      <c r="A12" s="51">
        <v>6</v>
      </c>
      <c r="B12" s="169"/>
      <c r="C12" s="170"/>
      <c r="D12" s="170"/>
      <c r="E12" s="170"/>
      <c r="F12" s="171"/>
      <c r="G12" s="71"/>
      <c r="H12" s="45"/>
      <c r="I12" s="45"/>
      <c r="J12" s="221" t="s">
        <v>38</v>
      </c>
      <c r="K12" s="221"/>
      <c r="L12" s="221"/>
      <c r="M12" s="224" t="s">
        <v>14</v>
      </c>
      <c r="N12" s="216" t="s">
        <v>15</v>
      </c>
      <c r="O12" s="216"/>
      <c r="P12" s="216"/>
      <c r="Q12" s="216"/>
      <c r="R12" s="45"/>
      <c r="S12" s="198" t="s">
        <v>101</v>
      </c>
      <c r="T12" s="199"/>
      <c r="U12" s="199"/>
      <c r="V12" s="199"/>
      <c r="W12" s="199"/>
      <c r="X12" s="199"/>
      <c r="Y12" s="200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9"/>
      <c r="C13" s="170"/>
      <c r="D13" s="170"/>
      <c r="E13" s="170"/>
      <c r="F13" s="171"/>
      <c r="G13" s="71"/>
      <c r="H13" s="45"/>
      <c r="I13" s="45"/>
      <c r="J13" s="221"/>
      <c r="K13" s="221"/>
      <c r="L13" s="221"/>
      <c r="M13" s="224"/>
      <c r="N13" s="216"/>
      <c r="O13" s="216"/>
      <c r="P13" s="216"/>
      <c r="Q13" s="216"/>
      <c r="R13" s="45"/>
      <c r="S13" s="198" t="s">
        <v>128</v>
      </c>
      <c r="T13" s="199"/>
      <c r="U13" s="199"/>
      <c r="V13" s="199"/>
      <c r="W13" s="199"/>
      <c r="X13" s="199"/>
      <c r="Y13" s="200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9"/>
      <c r="C14" s="170"/>
      <c r="D14" s="170"/>
      <c r="E14" s="170"/>
      <c r="F14" s="171"/>
      <c r="G14" s="71"/>
      <c r="H14" s="45"/>
      <c r="I14" s="45"/>
      <c r="J14" s="221"/>
      <c r="K14" s="221"/>
      <c r="L14" s="221"/>
      <c r="M14" s="215" t="s">
        <v>16</v>
      </c>
      <c r="N14" s="217" t="s">
        <v>17</v>
      </c>
      <c r="O14" s="217"/>
      <c r="P14" s="217"/>
      <c r="Q14" s="217"/>
      <c r="R14" s="45"/>
      <c r="S14" s="231" t="s">
        <v>142</v>
      </c>
      <c r="T14" s="232"/>
      <c r="U14" s="232"/>
      <c r="V14" s="232"/>
      <c r="W14" s="232"/>
      <c r="X14" s="232"/>
      <c r="Y14" s="233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9"/>
      <c r="C15" s="170"/>
      <c r="D15" s="170"/>
      <c r="E15" s="170"/>
      <c r="F15" s="171"/>
      <c r="G15" s="71"/>
      <c r="H15" s="45"/>
      <c r="I15" s="45"/>
      <c r="J15" s="221"/>
      <c r="K15" s="221"/>
      <c r="L15" s="221"/>
      <c r="M15" s="215"/>
      <c r="N15" s="217"/>
      <c r="O15" s="217"/>
      <c r="P15" s="217"/>
      <c r="Q15" s="217"/>
      <c r="R15" s="45"/>
      <c r="S15" s="234" t="s">
        <v>55</v>
      </c>
      <c r="T15" s="235"/>
      <c r="U15" s="235"/>
      <c r="V15" s="235"/>
      <c r="W15" s="235"/>
      <c r="X15" s="235"/>
      <c r="Y15" s="236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81"/>
      <c r="C16" s="182"/>
      <c r="D16" s="182"/>
      <c r="E16" s="182"/>
      <c r="F16" s="183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8" t="s">
        <v>56</v>
      </c>
      <c r="T16" s="229"/>
      <c r="U16" s="229"/>
      <c r="V16" s="229"/>
      <c r="W16" s="229"/>
      <c r="X16" s="229"/>
      <c r="Y16" s="230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143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8" t="s">
        <v>57</v>
      </c>
      <c r="T17" s="199"/>
      <c r="U17" s="199"/>
      <c r="V17" s="199"/>
      <c r="W17" s="199"/>
      <c r="X17" s="199"/>
      <c r="Y17" s="200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8" t="s">
        <v>58</v>
      </c>
      <c r="T18" s="199"/>
      <c r="U18" s="199"/>
      <c r="V18" s="199"/>
      <c r="W18" s="199"/>
      <c r="X18" s="199"/>
      <c r="Y18" s="200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8" t="s">
        <v>59</v>
      </c>
      <c r="T19" s="199"/>
      <c r="U19" s="199"/>
      <c r="V19" s="199"/>
      <c r="W19" s="199"/>
      <c r="X19" s="199"/>
      <c r="Y19" s="200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4" t="s">
        <v>18</v>
      </c>
      <c r="B21" s="184"/>
      <c r="C21" s="184"/>
      <c r="D21" s="184"/>
      <c r="E21" s="184"/>
      <c r="F21" s="187" t="s">
        <v>19</v>
      </c>
      <c r="G21" s="186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4"/>
      <c r="B22" s="184"/>
      <c r="C22" s="184"/>
      <c r="D22" s="184"/>
      <c r="E22" s="184"/>
      <c r="F22" s="187"/>
      <c r="G22" s="186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5" t="s">
        <v>23</v>
      </c>
      <c r="B23" s="185"/>
      <c r="C23" s="185"/>
      <c r="D23" s="185"/>
      <c r="E23" s="185"/>
      <c r="F23" s="188">
        <f>COUNTIF('Versión A_Anverso'!F8:O10,"&lt;&gt;"&amp;"")</f>
        <v>0</v>
      </c>
      <c r="G23" s="196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9" t="s">
        <v>20</v>
      </c>
      <c r="B24" s="191"/>
      <c r="C24" s="189" t="s">
        <v>21</v>
      </c>
      <c r="D24" s="190"/>
      <c r="E24" s="191"/>
      <c r="F24" s="188"/>
      <c r="G24" s="196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5"/>
      <c r="B25" s="195"/>
      <c r="C25" s="192"/>
      <c r="D25" s="193"/>
      <c r="E25" s="194"/>
      <c r="F25" s="188"/>
      <c r="G25" s="196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2" t="s">
        <v>32</v>
      </c>
      <c r="E32" s="173"/>
      <c r="F32" s="173"/>
      <c r="G32" s="173"/>
      <c r="H32" s="173"/>
      <c r="I32" s="173"/>
      <c r="J32" s="174"/>
      <c r="K32" s="19"/>
      <c r="L32" s="19"/>
      <c r="M32" s="172" t="s">
        <v>126</v>
      </c>
      <c r="N32" s="173"/>
      <c r="O32" s="173"/>
      <c r="P32" s="173"/>
      <c r="Q32" s="173"/>
      <c r="R32" s="173"/>
      <c r="S32" s="173"/>
      <c r="T32" s="173"/>
      <c r="U32" s="174"/>
      <c r="V32" s="19"/>
      <c r="W32" s="19"/>
      <c r="X32" s="172" t="s">
        <v>33</v>
      </c>
      <c r="Y32" s="173"/>
      <c r="Z32" s="173"/>
      <c r="AA32" s="173"/>
      <c r="AB32" s="174"/>
    </row>
    <row r="33" spans="1:28" s="8" customFormat="1" ht="31.35" customHeight="1">
      <c r="A33" s="19"/>
      <c r="B33" s="19"/>
      <c r="C33" s="19"/>
      <c r="D33" s="175">
        <f>'Versión A_Anverso'!E4</f>
        <v>0</v>
      </c>
      <c r="E33" s="176"/>
      <c r="F33" s="176"/>
      <c r="G33" s="176"/>
      <c r="H33" s="176"/>
      <c r="I33" s="176"/>
      <c r="J33" s="177"/>
      <c r="K33" s="19"/>
      <c r="L33" s="19"/>
      <c r="M33" s="209" t="s">
        <v>152</v>
      </c>
      <c r="N33" s="210"/>
      <c r="O33" s="210"/>
      <c r="P33" s="210"/>
      <c r="Q33" s="210"/>
      <c r="R33" s="210"/>
      <c r="S33" s="210"/>
      <c r="T33" s="210"/>
      <c r="U33" s="211"/>
      <c r="V33" s="19"/>
      <c r="W33" s="19"/>
      <c r="X33" s="203"/>
      <c r="Y33" s="204"/>
      <c r="Z33" s="204"/>
      <c r="AA33" s="204"/>
      <c r="AB33" s="205"/>
    </row>
    <row r="34" spans="1:28" s="8" customFormat="1" ht="50.1" customHeight="1">
      <c r="A34" s="19"/>
      <c r="B34" s="19"/>
      <c r="C34" s="19"/>
      <c r="D34" s="178"/>
      <c r="E34" s="179"/>
      <c r="F34" s="179"/>
      <c r="G34" s="179"/>
      <c r="H34" s="179"/>
      <c r="I34" s="179"/>
      <c r="J34" s="180"/>
      <c r="K34" s="19"/>
      <c r="L34" s="19"/>
      <c r="M34" s="212"/>
      <c r="N34" s="213"/>
      <c r="O34" s="213"/>
      <c r="P34" s="213"/>
      <c r="Q34" s="213"/>
      <c r="R34" s="213"/>
      <c r="S34" s="213"/>
      <c r="T34" s="213"/>
      <c r="U34" s="214"/>
      <c r="V34" s="19"/>
      <c r="W34" s="19"/>
      <c r="X34" s="206"/>
      <c r="Y34" s="207"/>
      <c r="Z34" s="207"/>
      <c r="AA34" s="207"/>
      <c r="AB34" s="208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6"/>
      <c r="B1" s="256"/>
      <c r="C1" s="256"/>
      <c r="D1" s="256"/>
      <c r="E1" s="256"/>
      <c r="F1" s="256"/>
      <c r="G1" s="256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38" t="s">
        <v>125</v>
      </c>
      <c r="B3" s="238"/>
      <c r="C3" s="238"/>
      <c r="D3" s="238"/>
      <c r="E3" s="238" t="s">
        <v>118</v>
      </c>
      <c r="F3" s="238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38" t="s">
        <v>45</v>
      </c>
      <c r="B7" s="238"/>
      <c r="C7" s="25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VI  -  D</v>
      </c>
    </row>
    <row r="8" spans="1:8" ht="23.25" customHeight="1">
      <c r="A8" s="238" t="s">
        <v>46</v>
      </c>
      <c r="B8" s="238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2" t="s">
        <v>47</v>
      </c>
      <c r="B10" s="243" t="s">
        <v>48</v>
      </c>
      <c r="C10" s="243"/>
      <c r="D10" s="244" t="s">
        <v>42</v>
      </c>
      <c r="E10" s="245" t="s">
        <v>120</v>
      </c>
      <c r="F10" s="241" t="s">
        <v>133</v>
      </c>
      <c r="G10" s="240" t="s">
        <v>138</v>
      </c>
    </row>
    <row r="11" spans="1:8" ht="10.35" customHeight="1">
      <c r="A11" s="242"/>
      <c r="B11" s="243"/>
      <c r="C11" s="243"/>
      <c r="D11" s="244"/>
      <c r="E11" s="245"/>
      <c r="F11" s="241"/>
      <c r="G11" s="240"/>
    </row>
    <row r="12" spans="1:8" ht="30" customHeight="1">
      <c r="A12" s="68">
        <v>1</v>
      </c>
      <c r="B12" s="252" t="str">
        <f>IF('Versión A_Anverso'!B11="","",'Versión A_Anverso'!B11)</f>
        <v>DURAN ARRIAGA * LUIS ANTONIO</v>
      </c>
      <c r="C12" s="252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2" t="str">
        <f>IF('Versión A_Anverso'!B12="","",'Versión A_Anverso'!B12)</f>
        <v>MARTINEZ HERNANDEZ * NOEL ANTONIO</v>
      </c>
      <c r="C13" s="252"/>
      <c r="D13" s="70" t="str">
        <f>IF('Versión A_Anverso'!D12="","",'Versión A_Anverso'!D12)</f>
        <v>HUC-CIN-TSF2</v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7" t="str">
        <f>IF('Versión A_Anverso'!B13="","",'Versión A_Anverso'!B13)</f>
        <v>ZARAGOZA CORDOVA * MANUEL YAHIR</v>
      </c>
      <c r="C14" s="25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2" t="str">
        <f>IF('Versión A_Anverso'!B14="","",'Versión A_Anverso'!B14)</f>
        <v/>
      </c>
      <c r="C15" s="252"/>
      <c r="D15" s="70" t="str">
        <f>IF('Versión A_Anverso'!D14="","",'Versión A_Anverso'!D14)</f>
        <v/>
      </c>
      <c r="E15" s="66" t="str">
        <f>IF('Versión A_Anverso'!B14="","",(('Versión A_Anverso'!P14)/'Versión A_Reverso'!$F$23))</f>
        <v/>
      </c>
      <c r="F15" s="82" t="str">
        <f>IF('Versión A_Anverso'!B14="","",'Versión A_Anverso'!AC14)</f>
        <v/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2" t="str">
        <f>IF('Versión A_Anverso'!B15="","",'Versión A_Anverso'!B15)</f>
        <v/>
      </c>
      <c r="C16" s="252"/>
      <c r="D16" s="70" t="str">
        <f>IF('Versión A_Anverso'!D15="","",'Versión A_Anverso'!D15)</f>
        <v/>
      </c>
      <c r="E16" s="66" t="str">
        <f>IF('Versión A_Anverso'!B15="","",(('Versión A_Anverso'!P15)/'Versión A_Reverso'!$F$23))</f>
        <v/>
      </c>
      <c r="F16" s="82" t="str">
        <f>IF('Versión A_Anverso'!B15="","",'Versión A_Anverso'!AC15)</f>
        <v/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2" t="str">
        <f>IF('Versión A_Anverso'!B16="","",'Versión A_Anverso'!B16)</f>
        <v/>
      </c>
      <c r="C17" s="252"/>
      <c r="D17" s="70" t="str">
        <f>IF('Versión A_Anverso'!D16="","",'Versión A_Anverso'!D16)</f>
        <v/>
      </c>
      <c r="E17" s="66" t="str">
        <f>IF('Versión A_Anverso'!B16="","",(('Versión A_Anverso'!P16)/'Versión A_Reverso'!$F$23))</f>
        <v/>
      </c>
      <c r="F17" s="82" t="str">
        <f>IF('Versión A_Anverso'!B16="","",'Versión A_Anverso'!AC16)</f>
        <v/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2" t="str">
        <f>IF('Versión A_Anverso'!B17="","",'Versión A_Anverso'!B17)</f>
        <v/>
      </c>
      <c r="C18" s="252"/>
      <c r="D18" s="70" t="str">
        <f>IF('Versión A_Anverso'!D17="","",'Versión A_Anverso'!D17)</f>
        <v/>
      </c>
      <c r="E18" s="66" t="str">
        <f>IF('Versión A_Anverso'!B17="","",(('Versión A_Anverso'!P17)/'Versión A_Reverso'!$F$23))</f>
        <v/>
      </c>
      <c r="F18" s="82" t="str">
        <f>IF('Versión A_Anverso'!B17="","",'Versión A_Anverso'!AC17)</f>
        <v/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2" t="str">
        <f>IF('Versión A_Anverso'!B18="","",'Versión A_Anverso'!B18)</f>
        <v/>
      </c>
      <c r="C19" s="252"/>
      <c r="D19" s="70" t="str">
        <f>IF('Versión A_Anverso'!D18="","",'Versión A_Anverso'!D18)</f>
        <v/>
      </c>
      <c r="E19" s="66" t="str">
        <f>IF('Versión A_Anverso'!B18="","",(('Versión A_Anverso'!P18)/'Versión A_Reverso'!$F$23))</f>
        <v/>
      </c>
      <c r="F19" s="82" t="str">
        <f>IF('Versión A_Anverso'!B18="","",'Versión A_Anverso'!AC18)</f>
        <v/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2" t="str">
        <f>IF('Versión A_Anverso'!B19="","",'Versión A_Anverso'!B19)</f>
        <v/>
      </c>
      <c r="C20" s="252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2" t="str">
        <f>IF('Versión A_Anverso'!B20="","",'Versión A_Anverso'!B20)</f>
        <v/>
      </c>
      <c r="C21" s="252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2" t="str">
        <f>IF('Versión A_Anverso'!B21="","",'Versión A_Anverso'!B21)</f>
        <v/>
      </c>
      <c r="C22" s="252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2" t="str">
        <f>IF('Versión A_Anverso'!B22="","",'Versión A_Anverso'!B22)</f>
        <v/>
      </c>
      <c r="C23" s="252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2" t="str">
        <f>IF('Versión A_Anverso'!B23="","",'Versión A_Anverso'!B23)</f>
        <v/>
      </c>
      <c r="C24" s="252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2" t="str">
        <f>IF('Versión A_Anverso'!B24="","",'Versión A_Anverso'!B24)</f>
        <v/>
      </c>
      <c r="C25" s="252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2" t="str">
        <f>IF('Versión A_Anverso'!B25="","",'Versión A_Anverso'!B25)</f>
        <v/>
      </c>
      <c r="C26" s="252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2" t="str">
        <f>IF('Versión A_Anverso'!B26="","",'Versión A_Anverso'!B26)</f>
        <v/>
      </c>
      <c r="C27" s="252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2" t="str">
        <f>IF('Versión A_Anverso'!B27="","",'Versión A_Anverso'!B27)</f>
        <v/>
      </c>
      <c r="C28" s="252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2" t="str">
        <f>IF('Versión A_Anverso'!B28="","",'Versión A_Anverso'!B28)</f>
        <v/>
      </c>
      <c r="C29" s="252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2" t="str">
        <f>IF('Versión A_Anverso'!B29="","",'Versión A_Anverso'!B29)</f>
        <v/>
      </c>
      <c r="C30" s="252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2" t="str">
        <f>IF('Versión A_Anverso'!B30="","",'Versión A_Anverso'!B30)</f>
        <v/>
      </c>
      <c r="C31" s="252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2" t="str">
        <f>IF('Versión A_Anverso'!B31="","",'Versión A_Anverso'!B31)</f>
        <v/>
      </c>
      <c r="C32" s="252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2" t="str">
        <f>IF('Versión A_Anverso'!B32="","",'Versión A_Anverso'!B32)</f>
        <v/>
      </c>
      <c r="C33" s="252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2" t="str">
        <f>IF('Versión A_Anverso'!B33="","",'Versión A_Anverso'!B33)</f>
        <v/>
      </c>
      <c r="C34" s="252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2" t="str">
        <f>IF('Versión A_Anverso'!B34="","",'Versión A_Anverso'!B34)</f>
        <v/>
      </c>
      <c r="C35" s="252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2" t="str">
        <f>IF('Versión A_Anverso'!B35="","",'Versión A_Anverso'!B35)</f>
        <v/>
      </c>
      <c r="C36" s="252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2" t="str">
        <f>IF('Versión A_Anverso'!B36="","",'Versión A_Anverso'!B36)</f>
        <v/>
      </c>
      <c r="C37" s="252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2" t="str">
        <f>IF('Versión A_Anverso'!B37="","",'Versión A_Anverso'!B37)</f>
        <v/>
      </c>
      <c r="C38" s="252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2" t="str">
        <f>IF('Versión A_Anverso'!B38="","",'Versión A_Anverso'!B38)</f>
        <v/>
      </c>
      <c r="C39" s="252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2" t="str">
        <f>IF('Versión A_Anverso'!B39="","",'Versión A_Anverso'!B39)</f>
        <v/>
      </c>
      <c r="C40" s="252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2" t="str">
        <f>IF('Versión A_Anverso'!B40="","",'Versión A_Anverso'!B40)</f>
        <v/>
      </c>
      <c r="C41" s="252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2" t="str">
        <f>IF('Versión A_Anverso'!B41="","",'Versión A_Anverso'!B41)</f>
        <v/>
      </c>
      <c r="C42" s="252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2" t="str">
        <f>IF('Versión A_Anverso'!B42="","",'Versión A_Anverso'!B42)</f>
        <v/>
      </c>
      <c r="C43" s="252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2" t="str">
        <f>IF('Versión A_Anverso'!B43="","",'Versión A_Anverso'!B43)</f>
        <v/>
      </c>
      <c r="C44" s="252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2" t="str">
        <f>IF('Versión A_Anverso'!B44="","",'Versión A_Anverso'!B44)</f>
        <v/>
      </c>
      <c r="C45" s="252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2" t="str">
        <f>IF('Versión A_Anverso'!B45="","",'Versión A_Anverso'!B45)</f>
        <v/>
      </c>
      <c r="C46" s="252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4"/>
      <c r="C47" s="254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7" t="s">
        <v>127</v>
      </c>
      <c r="C48" s="237"/>
      <c r="D48" s="237" t="s">
        <v>49</v>
      </c>
      <c r="E48" s="237"/>
      <c r="F48" s="237"/>
      <c r="G48" s="237" t="s">
        <v>50</v>
      </c>
      <c r="H48" s="237"/>
    </row>
    <row r="49" spans="1:7" ht="24" customHeight="1">
      <c r="A49" s="27"/>
      <c r="B49" s="255">
        <f>'Versión A_Anverso'!E4</f>
        <v>0</v>
      </c>
      <c r="C49" s="255"/>
      <c r="D49" s="253"/>
      <c r="E49" s="253"/>
      <c r="F49" s="253"/>
      <c r="G49" s="67"/>
    </row>
    <row r="50" spans="1:7" ht="24.75" customHeight="1">
      <c r="A50" s="27"/>
      <c r="B50" s="251" t="s">
        <v>51</v>
      </c>
      <c r="C50" s="251"/>
      <c r="D50" s="251" t="s">
        <v>52</v>
      </c>
      <c r="E50" s="251"/>
      <c r="F50" s="251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140</v>
      </c>
      <c r="B1" s="93" t="s">
        <v>141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2021-09-10T18:15:42Z</dcterms:modified>
</cp:coreProperties>
</file>