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Users/cynthiarico/Documents/DIRECCION/2021-2022/"/>
    </mc:Choice>
  </mc:AlternateContent>
  <xr:revisionPtr revIDLastSave="0" documentId="13_ncr:1_{CCC349A3-BD6E-0F4C-875E-2D28D56DB33E}" xr6:coauthVersionLast="47" xr6:coauthVersionMax="47" xr10:uidLastSave="{00000000-0000-0000-0000-000000000000}"/>
  <bookViews>
    <workbookView xWindow="0" yWindow="500" windowWidth="25600" windowHeight="1430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A12" i="2" s="1"/>
  <c r="AA11" i="2" s="1"/>
  <c r="AB19" i="2"/>
  <c r="AB15" i="2"/>
  <c r="AG25" i="12"/>
  <c r="AG46" i="12" l="1"/>
  <c r="Z12" i="2"/>
  <c r="Z11" i="2" s="1"/>
  <c r="AB12" i="2"/>
  <c r="AB11" i="2" s="1"/>
  <c r="E47" i="7"/>
</calcChain>
</file>

<file path=xl/sharedStrings.xml><?xml version="1.0" encoding="utf-8"?>
<sst xmlns="http://schemas.openxmlformats.org/spreadsheetml/2006/main" count="174" uniqueCount="156">
  <si>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</si>
  <si>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</si>
  <si>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</si>
  <si>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</si>
  <si>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</si>
  <si>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</si>
  <si>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</si>
  <si>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</si>
  <si>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</si>
  <si>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</si>
  <si>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</si>
  <si>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</si>
  <si>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</si>
  <si>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</si>
  <si>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</si>
  <si>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</si>
  <si>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</si>
  <si>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</si>
  <si>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</si>
  <si>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</si>
  <si>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</si>
  <si>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</si>
  <si>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</si>
  <si>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</si>
  <si>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</si>
  <si>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</si>
  <si>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</si>
  <si>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</si>
  <si>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</si>
  <si>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</si>
  <si>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</si>
  <si>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</si>
  <si>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</si>
  <si>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</si>
  <si>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</si>
  <si>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</si>
  <si>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</si>
  <si>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</si>
  <si>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</si>
  <si>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</si>
  <si>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</si>
  <si>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</si>
  <si>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</si>
  <si>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</si>
  <si>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</si>
  <si>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</si>
  <si>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</si>
  <si>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</si>
  <si>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</si>
  <si>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</si>
  <si>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</si>
  <si>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</si>
  <si>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</si>
  <si>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</si>
  <si>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</si>
  <si>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</si>
  <si>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</si>
  <si>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</si>
  <si>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</si>
  <si>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</si>
  <si>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</si>
  <si>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</si>
  <si>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</si>
  <si>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</si>
  <si>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</si>
  <si>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</si>
  <si>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</si>
  <si>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</si>
  <si>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</si>
  <si>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</si>
  <si>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</si>
  <si>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</si>
  <si>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</si>
  <si>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</si>
  <si>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</si>
  <si>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</si>
  <si>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</si>
  <si>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</si>
  <si>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</si>
  <si>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</si>
  <si>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</si>
  <si>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</si>
  <si>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</si>
  <si>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</si>
  <si>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</si>
  <si>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</si>
  <si>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</si>
  <si>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</si>
  <si>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</si>
  <si>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</si>
  <si>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</si>
  <si>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</si>
  <si>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</si>
  <si>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</si>
  <si>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</si>
  <si>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</si>
  <si>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</si>
  <si>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</si>
  <si>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</si>
  <si>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</si>
  <si>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</si>
  <si>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</si>
  <si>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</si>
  <si>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</si>
  <si>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</si>
  <si>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</si>
  <si>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</si>
  <si>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</si>
  <si>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</si>
  <si>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</si>
  <si>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</si>
  <si>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</si>
  <si>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</si>
  <si>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</si>
  <si>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</si>
  <si>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</si>
  <si>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</si>
  <si>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</si>
  <si>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</si>
  <si>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</si>
  <si>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</si>
  <si>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</si>
  <si>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</si>
  <si>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</si>
  <si>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</si>
  <si>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</si>
  <si>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</si>
  <si>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</si>
  <si>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</si>
  <si>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</si>
  <si>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</si>
  <si>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</si>
  <si>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</si>
  <si>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</si>
  <si>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</si>
  <si>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</si>
  <si>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</si>
  <si>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</si>
  <si>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</si>
  <si>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</si>
  <si>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2021-2021</t>
  </si>
  <si>
    <t>B</t>
  </si>
  <si>
    <t>II</t>
  </si>
  <si>
    <t>LUIS MANUEL REBOLLEDO MORA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</si>
  <si>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</si>
  <si>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</si>
  <si>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</si>
  <si>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</si>
  <si>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</si>
  <si>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</si>
  <si>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</si>
  <si>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</si>
  <si>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</si>
  <si>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</si>
  <si>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</si>
  <si>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 xml:space="preserve">NOMBRE  COMPLETO DEL MAESTRO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</si>
</sst>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  <xf numFmtId="15" fontId="28" fillId="0" borderId="16" xfId="0" applyNumberFormat="1" applyFont="1" applyBorder="1" applyAlignment="1" applyProtection="1">
      <alignment horizontal="center" vertical="center"/>
      <protection locked="0"/>
    </xf>
    <xf numFmtId="15" fontId="28" fillId="0" borderId="17" xfId="0" applyNumberFormat="1" applyFont="1" applyBorder="1" applyAlignment="1" applyProtection="1">
      <alignment horizontal="center" vertical="center"/>
      <protection locked="0"/>
    </xf>
    <xf numFmtId="15" fontId="28" fillId="0" borderId="18" xfId="0" applyNumberFormat="1" applyFont="1" applyBorder="1" applyAlignment="1" applyProtection="1">
      <alignment horizontal="center" vertical="center"/>
      <protection locked="0"/>
    </xf>
    <xf numFmtId="15" fontId="28" fillId="0" borderId="13" xfId="0" applyNumberFormat="1" applyFont="1" applyBorder="1" applyAlignment="1" applyProtection="1">
      <alignment horizontal="center" vertical="center"/>
      <protection locked="0"/>
    </xf>
    <xf numFmtId="15" fontId="28" fillId="0" borderId="14" xfId="0" applyNumberFormat="1" applyFont="1" applyBorder="1" applyAlignment="1" applyProtection="1">
      <alignment horizontal="center" vertical="center"/>
      <protection locked="0"/>
    </xf>
    <xf numFmtId="15" fontId="28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3</xdr:col>
      <xdr:colOff>8525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92" zoomScaleNormal="55" zoomScaleSheetLayoutView="110" workbookViewId="0">
      <selection activeCell="K14" sqref="K14"/>
    </sheetView>
  </sheetViews>
  <sheetFormatPr baseColWidth="10" defaultRowHeight="19"/>
  <cols>
    <col min="1" max="1" width="4" style="1" customWidth="1"/>
    <col min="2" max="2" width="48.5" customWidth="1"/>
    <col min="3" max="3" width="3.83203125" customWidth="1"/>
    <col min="4" max="4" width="8.6640625" customWidth="1"/>
    <col min="5" max="5" width="8.33203125" customWidth="1"/>
    <col min="6" max="15" width="4.6640625" customWidth="1"/>
    <col min="16" max="16" width="8" customWidth="1"/>
    <col min="17" max="17" width="7.5" customWidth="1"/>
    <col min="18" max="18" width="7" customWidth="1"/>
    <col min="19" max="19" width="7.5" bestFit="1" customWidth="1"/>
    <col min="20" max="20" width="6.6640625" bestFit="1" customWidth="1"/>
    <col min="21" max="21" width="7" customWidth="1"/>
    <col min="22" max="22" width="9.33203125" customWidth="1"/>
    <col min="23" max="23" width="8.5" customWidth="1"/>
    <col min="24" max="24" width="5.6640625" customWidth="1"/>
    <col min="25" max="25" width="6.1640625" bestFit="1" customWidth="1"/>
    <col min="26" max="27" width="6" customWidth="1"/>
    <col min="28" max="28" width="11" customWidth="1"/>
    <col min="29" max="29" width="12" customWidth="1"/>
    <col min="30" max="30" width="12.33203125" customWidth="1"/>
    <col min="31" max="31" width="19" customWidth="1"/>
    <col min="32" max="32" width="31.1640625" style="109" customWidth="1"/>
    <col min="33" max="33" width="3.83203125" customWidth="1"/>
    <col min="34" max="34" width="112.6640625" style="104" bestFit="1" customWidth="1"/>
  </cols>
  <sheetData>
    <row r="1" spans="1:34" ht="25.2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148</v>
      </c>
      <c r="AG1" s="164" t="s">
        <v>22</v>
      </c>
      <c r="AH1" s="161" t="s">
        <v>139</v>
      </c>
    </row>
    <row r="2" spans="1:34" ht="25.2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 t="s">
        <v>142</v>
      </c>
      <c r="AE2" s="35" t="s">
        <v>141</v>
      </c>
      <c r="AF2" s="133"/>
      <c r="AG2" s="165"/>
      <c r="AH2" s="162"/>
    </row>
    <row r="3" spans="1:34" ht="25.2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 t="s">
        <v>155</v>
      </c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 t="s">
        <v>2</v>
      </c>
      <c r="W4" s="136"/>
      <c r="X4" s="136"/>
      <c r="Y4" s="136"/>
      <c r="Z4" s="136"/>
      <c r="AA4" s="137"/>
      <c r="AB4" s="135" t="s">
        <v>142</v>
      </c>
      <c r="AC4" s="137"/>
      <c r="AD4" s="135" t="s">
        <v>140</v>
      </c>
      <c r="AE4" s="137"/>
      <c r="AF4" s="133"/>
      <c r="AG4" s="165"/>
      <c r="AH4" s="162"/>
    </row>
    <row r="5" spans="1:34" ht="8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" customHeight="1">
      <c r="A6" s="141" t="s">
        <v>121</v>
      </c>
      <c r="B6" s="141"/>
      <c r="C6" s="120" t="s">
        <v>149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4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25" customHeight="1">
      <c r="A11" s="110">
        <v>1</v>
      </c>
      <c r="B11" s="115"/>
      <c r="C11" s="116"/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 t="str">
        <f t="shared" ref="P11:P40" si="0">IF(B11="","",COUNTIF(F11:O11,"."))</f>
        <v/>
      </c>
      <c r="Q11" s="55" t="str">
        <f t="shared" ref="Q11:Q40" si="1">IF(B11="","",COUNTIF(F11:O11,"/"))</f>
        <v/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 t="str">
        <f>IF(B11="","",COUNTIF( R11:AA11,"&gt;0"))</f>
        <v/>
      </c>
      <c r="AC11" s="81" t="str">
        <f>IF(B11="","",SUM(R11:AA11))</f>
        <v/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25" customHeight="1">
      <c r="A12" s="110">
        <v>2</v>
      </c>
      <c r="B12" s="115"/>
      <c r="C12" s="116"/>
      <c r="D12" s="125"/>
      <c r="E12" s="12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 t="str">
        <f t="shared" si="0"/>
        <v/>
      </c>
      <c r="Q12" s="55" t="str">
        <f t="shared" si="1"/>
        <v/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 t="str">
        <f t="shared" ref="AB12:AB45" si="3">IF(B12="","",COUNTIF( R12:AA12,"&gt;0"))</f>
        <v/>
      </c>
      <c r="AC12" s="81" t="str">
        <f t="shared" ref="AC12:AC45" si="4">IF(B12="","",SUM(R12:AA12))</f>
        <v/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25" customHeight="1">
      <c r="A13" s="110">
        <v>3</v>
      </c>
      <c r="B13" s="115"/>
      <c r="C13" s="116"/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 t="str">
        <f t="shared" si="0"/>
        <v/>
      </c>
      <c r="Q13" s="55" t="str">
        <f t="shared" si="1"/>
        <v/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 t="str">
        <f t="shared" si="3"/>
        <v/>
      </c>
      <c r="AC13" s="81" t="str">
        <f t="shared" si="4"/>
        <v/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25" customHeight="1">
      <c r="A14" s="110">
        <v>4</v>
      </c>
      <c r="B14" s="115"/>
      <c r="C14" s="116"/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 t="str">
        <f t="shared" si="0"/>
        <v/>
      </c>
      <c r="Q14" s="55" t="str">
        <f t="shared" si="1"/>
        <v/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 t="str">
        <f t="shared" si="3"/>
        <v/>
      </c>
      <c r="AC14" s="81" t="str">
        <f t="shared" si="4"/>
        <v/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25" customHeight="1">
      <c r="A15" s="110">
        <v>5</v>
      </c>
      <c r="B15" s="115"/>
      <c r="C15" s="116"/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 t="str">
        <f t="shared" si="0"/>
        <v/>
      </c>
      <c r="Q15" s="55" t="str">
        <f t="shared" si="1"/>
        <v/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 t="str">
        <f t="shared" si="3"/>
        <v/>
      </c>
      <c r="AC15" s="81" t="str">
        <f t="shared" si="4"/>
        <v/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25" customHeight="1">
      <c r="A16" s="110">
        <v>6</v>
      </c>
      <c r="B16" s="115"/>
      <c r="C16" s="116"/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 t="str">
        <f t="shared" si="0"/>
        <v/>
      </c>
      <c r="Q16" s="55" t="str">
        <f t="shared" si="1"/>
        <v/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 t="str">
        <f t="shared" si="3"/>
        <v/>
      </c>
      <c r="AC16" s="81" t="str">
        <f t="shared" si="4"/>
        <v/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25" customHeight="1">
      <c r="A17" s="110">
        <v>7</v>
      </c>
      <c r="B17" s="115"/>
      <c r="C17" s="116"/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 t="str">
        <f t="shared" si="0"/>
        <v/>
      </c>
      <c r="Q17" s="55" t="str">
        <f t="shared" si="1"/>
        <v/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 t="str">
        <f t="shared" si="3"/>
        <v/>
      </c>
      <c r="AC17" s="81" t="str">
        <f t="shared" si="4"/>
        <v/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25" customHeight="1">
      <c r="A18" s="110">
        <v>8</v>
      </c>
      <c r="B18" s="115"/>
      <c r="C18" s="116"/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 t="str">
        <f t="shared" si="0"/>
        <v/>
      </c>
      <c r="Q18" s="55" t="str">
        <f t="shared" si="1"/>
        <v/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 t="str">
        <f t="shared" si="3"/>
        <v/>
      </c>
      <c r="AC18" s="81" t="str">
        <f t="shared" si="4"/>
        <v/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25" customHeight="1">
      <c r="A19" s="110">
        <v>9</v>
      </c>
      <c r="B19" s="115"/>
      <c r="C19" s="116"/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 t="str">
        <f t="shared" si="0"/>
        <v/>
      </c>
      <c r="Q19" s="55" t="str">
        <f t="shared" si="1"/>
        <v/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 t="str">
        <f t="shared" si="3"/>
        <v/>
      </c>
      <c r="AC19" s="81" t="str">
        <f t="shared" si="4"/>
        <v/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25" customHeight="1">
      <c r="A20" s="110">
        <v>10</v>
      </c>
      <c r="B20" s="115"/>
      <c r="C20" s="116"/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 t="str">
        <f t="shared" si="0"/>
        <v/>
      </c>
      <c r="Q20" s="55" t="str">
        <f t="shared" si="1"/>
        <v/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 t="str">
        <f t="shared" si="3"/>
        <v/>
      </c>
      <c r="AC20" s="81" t="str">
        <f t="shared" si="4"/>
        <v/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25" customHeight="1">
      <c r="A21" s="110">
        <v>11</v>
      </c>
      <c r="B21" s="115"/>
      <c r="C21" s="116"/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 t="str">
        <f t="shared" si="0"/>
        <v/>
      </c>
      <c r="Q21" s="55" t="str">
        <f t="shared" si="1"/>
        <v/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 t="str">
        <f t="shared" si="3"/>
        <v/>
      </c>
      <c r="AC21" s="81" t="str">
        <f t="shared" si="4"/>
        <v/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25" customHeight="1">
      <c r="A22" s="110">
        <v>12</v>
      </c>
      <c r="B22" s="115"/>
      <c r="C22" s="116"/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 t="str">
        <f t="shared" si="0"/>
        <v/>
      </c>
      <c r="Q22" s="55" t="str">
        <f t="shared" si="1"/>
        <v/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 t="str">
        <f t="shared" si="3"/>
        <v/>
      </c>
      <c r="AC22" s="81" t="str">
        <f t="shared" si="4"/>
        <v/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25" customHeight="1">
      <c r="A23" s="110">
        <v>13</v>
      </c>
      <c r="B23" s="115"/>
      <c r="C23" s="116"/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 t="str">
        <f t="shared" si="0"/>
        <v/>
      </c>
      <c r="Q23" s="55" t="str">
        <f t="shared" si="1"/>
        <v/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 t="str">
        <f t="shared" si="3"/>
        <v/>
      </c>
      <c r="AC23" s="81" t="str">
        <f t="shared" si="4"/>
        <v/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25" customHeight="1">
      <c r="A24" s="110">
        <v>14</v>
      </c>
      <c r="B24" s="115"/>
      <c r="C24" s="116"/>
      <c r="D24" s="125"/>
      <c r="E24" s="126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 t="str">
        <f t="shared" si="0"/>
        <v/>
      </c>
      <c r="Q24" s="55" t="str">
        <f t="shared" si="1"/>
        <v/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 t="str">
        <f t="shared" si="3"/>
        <v/>
      </c>
      <c r="AC24" s="81" t="str">
        <f t="shared" si="4"/>
        <v/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25" customHeight="1">
      <c r="A25" s="110">
        <v>15</v>
      </c>
      <c r="B25" s="115"/>
      <c r="C25" s="116"/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 t="str">
        <f t="shared" si="0"/>
        <v/>
      </c>
      <c r="Q25" s="55" t="str">
        <f t="shared" si="1"/>
        <v/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 t="str">
        <f t="shared" si="3"/>
        <v/>
      </c>
      <c r="AC25" s="81" t="str">
        <f t="shared" si="4"/>
        <v/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25" customHeight="1">
      <c r="A26" s="110">
        <v>16</v>
      </c>
      <c r="B26" s="115"/>
      <c r="C26" s="116"/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 t="str">
        <f t="shared" si="0"/>
        <v/>
      </c>
      <c r="Q26" s="55" t="str">
        <f t="shared" si="1"/>
        <v/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 t="str">
        <f t="shared" si="3"/>
        <v/>
      </c>
      <c r="AC26" s="81" t="str">
        <f t="shared" si="4"/>
        <v/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25" customHeight="1">
      <c r="A27" s="110">
        <v>17</v>
      </c>
      <c r="B27" s="115"/>
      <c r="C27" s="116"/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25" customHeight="1">
      <c r="A28" s="110">
        <v>18</v>
      </c>
      <c r="B28" s="115"/>
      <c r="C28" s="116"/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25" customHeight="1">
      <c r="A29" s="110">
        <v>19</v>
      </c>
      <c r="B29" s="115"/>
      <c r="C29" s="116"/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25" customHeight="1">
      <c r="A30" s="110">
        <v>20</v>
      </c>
      <c r="B30" s="115"/>
      <c r="C30" s="116"/>
      <c r="D30" s="125"/>
      <c r="E30" s="126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25" customHeight="1">
      <c r="A31" s="110">
        <v>21</v>
      </c>
      <c r="B31" s="115"/>
      <c r="C31" s="116"/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25" customHeight="1">
      <c r="A32" s="111">
        <v>22</v>
      </c>
      <c r="B32" s="115"/>
      <c r="C32" s="116"/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25" customHeight="1">
      <c r="A33" s="110">
        <v>23</v>
      </c>
      <c r="B33" s="115"/>
      <c r="C33" s="116"/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25" customHeight="1">
      <c r="A34" s="110">
        <v>24</v>
      </c>
      <c r="B34" s="115"/>
      <c r="C34" s="116"/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25" customHeight="1">
      <c r="A35" s="110">
        <v>25</v>
      </c>
      <c r="B35" s="115"/>
      <c r="C35" s="116"/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2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2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2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2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2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2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2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2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2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2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154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152</v>
      </c>
      <c r="D50" s="94">
        <f>COUNTIF(C11:C45,"M")</f>
        <v>0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153</v>
      </c>
      <c r="D51" s="94">
        <f>COUNTIF(C11:C45,"H")</f>
        <v>0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topLeftCell="A6" zoomScale="86" zoomScaleNormal="55" zoomScaleSheetLayoutView="70" workbookViewId="0">
      <selection activeCell="F23" sqref="F23:F25"/>
    </sheetView>
  </sheetViews>
  <sheetFormatPr baseColWidth="10" defaultRowHeight="15"/>
  <cols>
    <col min="1" max="1" width="5.6640625" style="1" customWidth="1"/>
    <col min="2" max="3" width="8.5" style="1" customWidth="1"/>
    <col min="4" max="4" width="6.33203125" style="1" customWidth="1"/>
    <col min="5" max="5" width="5.6640625" style="1" customWidth="1"/>
    <col min="6" max="6" width="18.5" customWidth="1"/>
    <col min="7" max="7" width="15" customWidth="1"/>
    <col min="8" max="8" width="4.5" customWidth="1"/>
    <col min="9" max="9" width="3.33203125" customWidth="1"/>
    <col min="10" max="11" width="4.6640625" customWidth="1"/>
    <col min="12" max="12" width="9.33203125" customWidth="1"/>
    <col min="13" max="13" width="6.33203125" customWidth="1"/>
    <col min="14" max="14" width="5.33203125" customWidth="1"/>
    <col min="15" max="15" width="8" customWidth="1"/>
    <col min="16" max="16" width="4.6640625" customWidth="1"/>
    <col min="17" max="17" width="5.5" customWidth="1"/>
    <col min="18" max="18" width="10.33203125" customWidth="1"/>
    <col min="19" max="19" width="7.5" bestFit="1" customWidth="1"/>
    <col min="20" max="20" width="6.6640625" customWidth="1"/>
    <col min="21" max="22" width="5.6640625" customWidth="1"/>
    <col min="23" max="23" width="6" customWidth="1"/>
    <col min="24" max="24" width="7" customWidth="1"/>
    <col min="25" max="25" width="16" customWidth="1"/>
    <col min="26" max="26" width="12.5" customWidth="1"/>
    <col min="27" max="27" width="11.6640625" customWidth="1"/>
    <col min="28" max="28" width="17.6640625" customWidth="1"/>
  </cols>
  <sheetData>
    <row r="1" spans="1:38" ht="25.25" customHeight="1">
      <c r="A1" s="17"/>
      <c r="B1" s="17"/>
      <c r="C1" s="17"/>
      <c r="D1" s="17"/>
      <c r="E1" s="17"/>
      <c r="F1" s="17"/>
      <c r="G1" s="180" t="s">
        <v>8</v>
      </c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 t="s">
        <v>11</v>
      </c>
      <c r="T1" s="180"/>
      <c r="U1" s="180" t="s">
        <v>113</v>
      </c>
      <c r="V1" s="180"/>
      <c r="W1" s="180"/>
      <c r="X1" s="180"/>
      <c r="Y1" s="180" t="s">
        <v>114</v>
      </c>
      <c r="Z1" s="180"/>
      <c r="AA1" s="16" t="s">
        <v>0</v>
      </c>
      <c r="AB1" s="16" t="s">
        <v>1</v>
      </c>
    </row>
    <row r="2" spans="1:38" ht="25.25" customHeight="1">
      <c r="A2" s="41"/>
      <c r="B2" s="41"/>
      <c r="C2" s="41"/>
      <c r="D2" s="41"/>
      <c r="E2" s="41"/>
      <c r="F2" s="41"/>
      <c r="G2" s="181" t="str">
        <f>'Versión A_Anverso'!E2</f>
        <v>BACHILLERES EXPERIMENTAL MIXTA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3" t="str">
        <f>'Versión A_Anverso'!V2</f>
        <v>30EBH0417C</v>
      </c>
      <c r="T2" s="183"/>
      <c r="U2" s="181" t="str">
        <f>'Versión A_Anverso'!X2</f>
        <v>XALAPA</v>
      </c>
      <c r="V2" s="181"/>
      <c r="W2" s="181"/>
      <c r="X2" s="181"/>
      <c r="Y2" s="181" t="s">
        <v>26</v>
      </c>
      <c r="Z2" s="181"/>
      <c r="AA2" s="42" t="str">
        <f>'Versión A_Anverso'!AD2</f>
        <v>II</v>
      </c>
      <c r="AB2" s="42" t="str">
        <f>'Versión A_Anverso'!AE2</f>
        <v>B</v>
      </c>
    </row>
    <row r="3" spans="1:38" ht="25.25" customHeight="1">
      <c r="A3" s="41"/>
      <c r="B3" s="41"/>
      <c r="C3" s="41"/>
      <c r="D3" s="41"/>
      <c r="E3" s="41"/>
      <c r="F3" s="41"/>
      <c r="G3" s="182" t="s">
        <v>9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 t="s">
        <v>2</v>
      </c>
      <c r="T3" s="182"/>
      <c r="U3" s="182"/>
      <c r="V3" s="182"/>
      <c r="W3" s="182"/>
      <c r="X3" s="182"/>
      <c r="Y3" s="182" t="s">
        <v>27</v>
      </c>
      <c r="Z3" s="182"/>
      <c r="AA3" s="182" t="s">
        <v>10</v>
      </c>
      <c r="AB3" s="182"/>
    </row>
    <row r="4" spans="1:38" ht="30" customHeight="1">
      <c r="A4" s="186" t="s">
        <v>25</v>
      </c>
      <c r="B4" s="186"/>
      <c r="C4" s="186"/>
      <c r="D4" s="186"/>
      <c r="E4" s="186"/>
      <c r="F4" s="186"/>
      <c r="G4" s="181" t="str">
        <f>'Versión A_Anverso'!E4</f>
        <v xml:space="preserve">NOMBRE  COMPLETO DEL MAESTRO </v>
      </c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 t="str">
        <f>'Versión A_Anverso'!V4</f>
        <v>ASIGNATURA</v>
      </c>
      <c r="T4" s="181"/>
      <c r="U4" s="181"/>
      <c r="V4" s="181"/>
      <c r="W4" s="181"/>
      <c r="X4" s="181"/>
      <c r="Y4" s="181" t="str">
        <f>'Versión A_Anverso'!AB4</f>
        <v>II</v>
      </c>
      <c r="Z4" s="181"/>
      <c r="AA4" s="181" t="str">
        <f>'Versión A_Anverso'!AD4</f>
        <v>2021-2021</v>
      </c>
      <c r="AB4" s="181"/>
    </row>
    <row r="5" spans="1:38" ht="23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184" t="s">
        <v>34</v>
      </c>
      <c r="B6" s="185"/>
      <c r="C6" s="185"/>
      <c r="D6" s="185"/>
      <c r="E6" s="185"/>
      <c r="F6" s="185"/>
      <c r="G6" s="44" t="s">
        <v>123</v>
      </c>
      <c r="H6" s="45"/>
      <c r="I6" s="45"/>
      <c r="J6" s="189" t="s">
        <v>12</v>
      </c>
      <c r="K6" s="189"/>
      <c r="L6" s="189"/>
      <c r="M6" s="189"/>
      <c r="N6" s="189"/>
      <c r="O6" s="189"/>
      <c r="P6" s="189"/>
      <c r="Q6" s="189"/>
      <c r="R6" s="45"/>
      <c r="S6" s="189" t="s">
        <v>122</v>
      </c>
      <c r="T6" s="189"/>
      <c r="U6" s="189"/>
      <c r="V6" s="189"/>
      <c r="W6" s="189"/>
      <c r="X6" s="189"/>
      <c r="Y6" s="189"/>
      <c r="Z6" s="189"/>
      <c r="AA6" s="189"/>
      <c r="AB6" s="189"/>
    </row>
    <row r="7" spans="1:38" s="9" customFormat="1" ht="25.25" customHeight="1">
      <c r="A7" s="51">
        <v>1</v>
      </c>
      <c r="B7" s="194"/>
      <c r="C7" s="195"/>
      <c r="D7" s="195"/>
      <c r="E7" s="195"/>
      <c r="F7" s="196"/>
      <c r="G7" s="71"/>
      <c r="H7" s="45"/>
      <c r="I7" s="45"/>
      <c r="J7" s="191" t="s">
        <v>29</v>
      </c>
      <c r="K7" s="191"/>
      <c r="L7" s="191"/>
      <c r="M7" s="191"/>
      <c r="N7" s="191"/>
      <c r="O7" s="191"/>
      <c r="P7" s="191"/>
      <c r="Q7" s="191"/>
      <c r="R7" s="45"/>
      <c r="S7" s="170"/>
      <c r="T7" s="170"/>
      <c r="U7" s="170"/>
      <c r="V7" s="170"/>
      <c r="W7" s="170"/>
      <c r="X7" s="170"/>
      <c r="Y7" s="170"/>
      <c r="Z7" s="118" t="s">
        <v>151</v>
      </c>
      <c r="AA7" s="118" t="s">
        <v>150</v>
      </c>
      <c r="AB7" s="118" t="s">
        <v>147</v>
      </c>
    </row>
    <row r="8" spans="1:38" s="9" customFormat="1" ht="25.25" customHeight="1">
      <c r="A8" s="51">
        <v>2</v>
      </c>
      <c r="B8" s="194"/>
      <c r="C8" s="195"/>
      <c r="D8" s="195"/>
      <c r="E8" s="195"/>
      <c r="F8" s="196"/>
      <c r="G8" s="71"/>
      <c r="H8" s="45"/>
      <c r="I8" s="45"/>
      <c r="J8" s="188" t="s">
        <v>13</v>
      </c>
      <c r="K8" s="188"/>
      <c r="L8" s="188"/>
      <c r="M8" s="190" t="s">
        <v>35</v>
      </c>
      <c r="N8" s="190"/>
      <c r="O8" s="190"/>
      <c r="P8" s="190" t="s">
        <v>36</v>
      </c>
      <c r="Q8" s="190"/>
      <c r="R8" s="45"/>
      <c r="S8" s="167" t="s">
        <v>54</v>
      </c>
      <c r="T8" s="168"/>
      <c r="U8" s="168"/>
      <c r="V8" s="168"/>
      <c r="W8" s="168"/>
      <c r="X8" s="168"/>
      <c r="Y8" s="169"/>
      <c r="Z8" s="47">
        <f>'Versión A_Anverso'!D51</f>
        <v>0</v>
      </c>
      <c r="AA8" s="47">
        <f>'Versión A_Anverso'!D50</f>
        <v>0</v>
      </c>
      <c r="AB8" s="47">
        <f>COUNTIF('Versión A_Anverso'!B11:B45,"&lt;&gt;"&amp;"")</f>
        <v>0</v>
      </c>
    </row>
    <row r="9" spans="1:38" s="9" customFormat="1" ht="25.25" customHeight="1">
      <c r="A9" s="51">
        <v>3</v>
      </c>
      <c r="B9" s="194"/>
      <c r="C9" s="195"/>
      <c r="D9" s="195"/>
      <c r="E9" s="195"/>
      <c r="F9" s="196"/>
      <c r="G9" s="71"/>
      <c r="H9" s="45"/>
      <c r="I9" s="45"/>
      <c r="J9" s="188" t="s">
        <v>31</v>
      </c>
      <c r="K9" s="188"/>
      <c r="L9" s="188"/>
      <c r="M9" s="190"/>
      <c r="N9" s="190"/>
      <c r="O9" s="190"/>
      <c r="P9" s="190"/>
      <c r="Q9" s="190"/>
      <c r="R9" s="45"/>
      <c r="S9" s="167" t="s">
        <v>116</v>
      </c>
      <c r="T9" s="168"/>
      <c r="U9" s="168"/>
      <c r="V9" s="168"/>
      <c r="W9" s="168"/>
      <c r="X9" s="168"/>
      <c r="Y9" s="169"/>
      <c r="Z9" s="48">
        <f t="shared" ref="Z9:AA9" si="0">Z8-Z10-Z13</f>
        <v>0</v>
      </c>
      <c r="AA9" s="48">
        <f t="shared" si="0"/>
        <v>0</v>
      </c>
      <c r="AB9" s="48">
        <f>AB8-AB10-AB13</f>
        <v>0</v>
      </c>
    </row>
    <row r="10" spans="1:38" s="9" customFormat="1" ht="25.25" customHeight="1">
      <c r="A10" s="51">
        <v>4</v>
      </c>
      <c r="B10" s="194"/>
      <c r="C10" s="195"/>
      <c r="D10" s="195"/>
      <c r="E10" s="195"/>
      <c r="F10" s="196"/>
      <c r="G10" s="71"/>
      <c r="H10" s="45"/>
      <c r="I10" s="45"/>
      <c r="J10" s="188"/>
      <c r="K10" s="188"/>
      <c r="L10" s="188"/>
      <c r="M10" s="192" t="s">
        <v>30</v>
      </c>
      <c r="N10" s="192"/>
      <c r="O10" s="192"/>
      <c r="P10" s="190" t="s">
        <v>37</v>
      </c>
      <c r="Q10" s="190"/>
      <c r="R10" s="45"/>
      <c r="S10" s="167" t="s">
        <v>115</v>
      </c>
      <c r="T10" s="168"/>
      <c r="U10" s="168"/>
      <c r="V10" s="168"/>
      <c r="W10" s="168"/>
      <c r="X10" s="168"/>
      <c r="Y10" s="169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25" customHeight="1">
      <c r="A11" s="51">
        <v>5</v>
      </c>
      <c r="B11" s="194"/>
      <c r="C11" s="195"/>
      <c r="D11" s="195"/>
      <c r="E11" s="195"/>
      <c r="F11" s="196"/>
      <c r="G11" s="71"/>
      <c r="H11" s="45"/>
      <c r="I11" s="45"/>
      <c r="J11" s="188"/>
      <c r="K11" s="188"/>
      <c r="L11" s="188"/>
      <c r="M11" s="192"/>
      <c r="N11" s="192"/>
      <c r="O11" s="192"/>
      <c r="P11" s="190"/>
      <c r="Q11" s="190"/>
      <c r="R11" s="45"/>
      <c r="S11" s="167" t="s">
        <v>100</v>
      </c>
      <c r="T11" s="168"/>
      <c r="U11" s="168"/>
      <c r="V11" s="168"/>
      <c r="W11" s="168"/>
      <c r="X11" s="168"/>
      <c r="Y11" s="169"/>
      <c r="Z11" s="48">
        <f t="shared" ref="Z11:AA11" si="1">Z9-Z12-Z14</f>
        <v>0</v>
      </c>
      <c r="AA11" s="48">
        <f t="shared" si="1"/>
        <v>0</v>
      </c>
      <c r="AB11" s="48">
        <f>AB9-AB12-AB14</f>
        <v>0</v>
      </c>
    </row>
    <row r="12" spans="1:38" s="9" customFormat="1" ht="25.25" customHeight="1">
      <c r="A12" s="51">
        <v>6</v>
      </c>
      <c r="B12" s="194"/>
      <c r="C12" s="195"/>
      <c r="D12" s="195"/>
      <c r="E12" s="195"/>
      <c r="F12" s="196"/>
      <c r="G12" s="71"/>
      <c r="H12" s="45"/>
      <c r="I12" s="45"/>
      <c r="J12" s="187" t="s">
        <v>38</v>
      </c>
      <c r="K12" s="187"/>
      <c r="L12" s="187"/>
      <c r="M12" s="193" t="s">
        <v>14</v>
      </c>
      <c r="N12" s="188" t="s">
        <v>15</v>
      </c>
      <c r="O12" s="188"/>
      <c r="P12" s="188"/>
      <c r="Q12" s="188"/>
      <c r="R12" s="45"/>
      <c r="S12" s="167" t="s">
        <v>101</v>
      </c>
      <c r="T12" s="168"/>
      <c r="U12" s="168"/>
      <c r="V12" s="168"/>
      <c r="W12" s="168"/>
      <c r="X12" s="168"/>
      <c r="Y12" s="169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25" customHeight="1">
      <c r="A13" s="51">
        <v>7</v>
      </c>
      <c r="B13" s="194"/>
      <c r="C13" s="195"/>
      <c r="D13" s="195"/>
      <c r="E13" s="195"/>
      <c r="F13" s="196"/>
      <c r="G13" s="71"/>
      <c r="H13" s="45"/>
      <c r="I13" s="45"/>
      <c r="J13" s="187"/>
      <c r="K13" s="187"/>
      <c r="L13" s="187"/>
      <c r="M13" s="193"/>
      <c r="N13" s="188"/>
      <c r="O13" s="188"/>
      <c r="P13" s="188"/>
      <c r="Q13" s="188"/>
      <c r="R13" s="45"/>
      <c r="S13" s="167" t="s">
        <v>128</v>
      </c>
      <c r="T13" s="168"/>
      <c r="U13" s="168"/>
      <c r="V13" s="168"/>
      <c r="W13" s="168"/>
      <c r="X13" s="168"/>
      <c r="Y13" s="169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" customHeight="1">
      <c r="A14" s="51">
        <v>8</v>
      </c>
      <c r="B14" s="194"/>
      <c r="C14" s="195"/>
      <c r="D14" s="195"/>
      <c r="E14" s="195"/>
      <c r="F14" s="196"/>
      <c r="G14" s="71"/>
      <c r="H14" s="45"/>
      <c r="I14" s="45"/>
      <c r="J14" s="187"/>
      <c r="K14" s="187"/>
      <c r="L14" s="187"/>
      <c r="M14" s="200" t="s">
        <v>16</v>
      </c>
      <c r="N14" s="190" t="s">
        <v>17</v>
      </c>
      <c r="O14" s="190"/>
      <c r="P14" s="190"/>
      <c r="Q14" s="190"/>
      <c r="R14" s="45"/>
      <c r="S14" s="174" t="s">
        <v>146</v>
      </c>
      <c r="T14" s="175"/>
      <c r="U14" s="175"/>
      <c r="V14" s="175"/>
      <c r="W14" s="175"/>
      <c r="X14" s="175"/>
      <c r="Y14" s="176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" customHeight="1">
      <c r="A15" s="51">
        <v>9</v>
      </c>
      <c r="B15" s="194"/>
      <c r="C15" s="195"/>
      <c r="D15" s="195"/>
      <c r="E15" s="195"/>
      <c r="F15" s="196"/>
      <c r="G15" s="71"/>
      <c r="H15" s="45"/>
      <c r="I15" s="45"/>
      <c r="J15" s="187"/>
      <c r="K15" s="187"/>
      <c r="L15" s="187"/>
      <c r="M15" s="200"/>
      <c r="N15" s="190"/>
      <c r="O15" s="190"/>
      <c r="P15" s="190"/>
      <c r="Q15" s="190"/>
      <c r="R15" s="45"/>
      <c r="S15" s="177" t="s">
        <v>55</v>
      </c>
      <c r="T15" s="178"/>
      <c r="U15" s="178"/>
      <c r="V15" s="178"/>
      <c r="W15" s="178"/>
      <c r="X15" s="178"/>
      <c r="Y15" s="179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" customHeight="1">
      <c r="A16" s="51">
        <v>10</v>
      </c>
      <c r="B16" s="207"/>
      <c r="C16" s="208"/>
      <c r="D16" s="208"/>
      <c r="E16" s="208"/>
      <c r="F16" s="209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171" t="s">
        <v>56</v>
      </c>
      <c r="T16" s="172"/>
      <c r="U16" s="172"/>
      <c r="V16" s="172"/>
      <c r="W16" s="172"/>
      <c r="X16" s="172"/>
      <c r="Y16" s="173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" customHeight="1">
      <c r="A17" s="46"/>
      <c r="B17" s="46"/>
      <c r="C17" s="46"/>
      <c r="D17" s="46"/>
      <c r="E17" s="46"/>
      <c r="F17" s="98" t="s">
        <v>147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67" t="s">
        <v>57</v>
      </c>
      <c r="T17" s="168"/>
      <c r="U17" s="168"/>
      <c r="V17" s="168"/>
      <c r="W17" s="168"/>
      <c r="X17" s="168"/>
      <c r="Y17" s="169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67" t="s">
        <v>58</v>
      </c>
      <c r="T18" s="168"/>
      <c r="U18" s="168"/>
      <c r="V18" s="168"/>
      <c r="W18" s="168"/>
      <c r="X18" s="168"/>
      <c r="Y18" s="169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67" t="s">
        <v>59</v>
      </c>
      <c r="T19" s="168"/>
      <c r="U19" s="168"/>
      <c r="V19" s="168"/>
      <c r="W19" s="168"/>
      <c r="X19" s="168"/>
      <c r="Y19" s="169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10" t="s">
        <v>18</v>
      </c>
      <c r="B21" s="210"/>
      <c r="C21" s="210"/>
      <c r="D21" s="210"/>
      <c r="E21" s="210"/>
      <c r="F21" s="213" t="s">
        <v>19</v>
      </c>
      <c r="G21" s="212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10"/>
      <c r="B22" s="210"/>
      <c r="C22" s="210"/>
      <c r="D22" s="210"/>
      <c r="E22" s="210"/>
      <c r="F22" s="213"/>
      <c r="G22" s="212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25" customHeight="1">
      <c r="A23" s="211" t="s">
        <v>23</v>
      </c>
      <c r="B23" s="211"/>
      <c r="C23" s="211"/>
      <c r="D23" s="211"/>
      <c r="E23" s="211"/>
      <c r="F23" s="214">
        <f>COUNTIF('Versión A_Anverso'!F8:O10,"&lt;&gt;"&amp;"")</f>
        <v>0</v>
      </c>
      <c r="G23" s="222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" customHeight="1">
      <c r="A24" s="215" t="s">
        <v>20</v>
      </c>
      <c r="B24" s="217"/>
      <c r="C24" s="215" t="s">
        <v>21</v>
      </c>
      <c r="D24" s="216"/>
      <c r="E24" s="217"/>
      <c r="F24" s="214"/>
      <c r="G24" s="222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25" customHeight="1">
      <c r="A25" s="221"/>
      <c r="B25" s="221"/>
      <c r="C25" s="218"/>
      <c r="D25" s="219"/>
      <c r="E25" s="220"/>
      <c r="F25" s="214"/>
      <c r="G25" s="222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2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2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2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2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2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25" customHeight="1">
      <c r="A32" s="19"/>
      <c r="B32" s="19"/>
      <c r="C32" s="19"/>
      <c r="D32" s="197" t="s">
        <v>32</v>
      </c>
      <c r="E32" s="198"/>
      <c r="F32" s="198"/>
      <c r="G32" s="198"/>
      <c r="H32" s="198"/>
      <c r="I32" s="198"/>
      <c r="J32" s="199"/>
      <c r="K32" s="19"/>
      <c r="L32" s="19"/>
      <c r="M32" s="197" t="s">
        <v>126</v>
      </c>
      <c r="N32" s="198"/>
      <c r="O32" s="198"/>
      <c r="P32" s="198"/>
      <c r="Q32" s="198"/>
      <c r="R32" s="198"/>
      <c r="S32" s="198"/>
      <c r="T32" s="198"/>
      <c r="U32" s="199"/>
      <c r="V32" s="19"/>
      <c r="W32" s="19"/>
      <c r="X32" s="197" t="s">
        <v>33</v>
      </c>
      <c r="Y32" s="198"/>
      <c r="Z32" s="198"/>
      <c r="AA32" s="198"/>
      <c r="AB32" s="199"/>
    </row>
    <row r="33" spans="1:28" s="8" customFormat="1" ht="31.25" customHeight="1">
      <c r="A33" s="19"/>
      <c r="B33" s="19"/>
      <c r="C33" s="19"/>
      <c r="D33" s="201" t="str">
        <f>'Versión A_Anverso'!E4</f>
        <v xml:space="preserve">NOMBRE  COMPLETO DEL MAESTRO </v>
      </c>
      <c r="E33" s="202"/>
      <c r="F33" s="202"/>
      <c r="G33" s="202"/>
      <c r="H33" s="202"/>
      <c r="I33" s="202"/>
      <c r="J33" s="203"/>
      <c r="K33" s="19"/>
      <c r="L33" s="19"/>
      <c r="M33" s="251" t="s">
        <v>143</v>
      </c>
      <c r="N33" s="252"/>
      <c r="O33" s="252"/>
      <c r="P33" s="252"/>
      <c r="Q33" s="252"/>
      <c r="R33" s="252"/>
      <c r="S33" s="252"/>
      <c r="T33" s="252"/>
      <c r="U33" s="253"/>
      <c r="V33" s="19"/>
      <c r="W33" s="19"/>
      <c r="X33" s="245">
        <v>44386</v>
      </c>
      <c r="Y33" s="246"/>
      <c r="Z33" s="246"/>
      <c r="AA33" s="246"/>
      <c r="AB33" s="247"/>
    </row>
    <row r="34" spans="1:28" s="8" customFormat="1" ht="50" customHeight="1">
      <c r="A34" s="19"/>
      <c r="B34" s="19"/>
      <c r="C34" s="19"/>
      <c r="D34" s="204"/>
      <c r="E34" s="205"/>
      <c r="F34" s="205"/>
      <c r="G34" s="205"/>
      <c r="H34" s="205"/>
      <c r="I34" s="205"/>
      <c r="J34" s="206"/>
      <c r="K34" s="19"/>
      <c r="L34" s="19"/>
      <c r="M34" s="254"/>
      <c r="N34" s="255"/>
      <c r="O34" s="255"/>
      <c r="P34" s="255"/>
      <c r="Q34" s="255"/>
      <c r="R34" s="255"/>
      <c r="S34" s="255"/>
      <c r="T34" s="255"/>
      <c r="U34" s="256"/>
      <c r="V34" s="19"/>
      <c r="W34" s="19"/>
      <c r="X34" s="248"/>
      <c r="Y34" s="249"/>
      <c r="Z34" s="249"/>
      <c r="AA34" s="249"/>
      <c r="AB34" s="250"/>
    </row>
    <row r="35" spans="1:28" ht="31.2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sTxfdVSkOc8HbrNsOn1Jh/QlN/Kk0jSsf9ov0+trp0SRI2vCQzMqJaFUTitEk8x3Z01MF1r+M6LGnHYcfhkI+w==" saltValue="Fbh33957Y/UGwyrSripCAg==" spinCount="100000" sheet="1" objects="1" scenarios="1" formatCells="0" formatColumns="0" formatRows="0"/>
  <mergeCells count="71">
    <mergeCell ref="A25:B25"/>
    <mergeCell ref="G23:G25"/>
    <mergeCell ref="B11:F11"/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S6:AB6"/>
    <mergeCell ref="S8:Y8"/>
    <mergeCell ref="S9:Y9"/>
    <mergeCell ref="S10:Y10"/>
    <mergeCell ref="B9:F9"/>
    <mergeCell ref="B10:F10"/>
    <mergeCell ref="X33:AB34"/>
    <mergeCell ref="M32:U32"/>
    <mergeCell ref="M33:U34"/>
    <mergeCell ref="M14:M15"/>
    <mergeCell ref="N12:Q13"/>
    <mergeCell ref="N14:Q15"/>
    <mergeCell ref="X32:AB32"/>
    <mergeCell ref="A6:F6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S11:Y11"/>
    <mergeCell ref="S19:Y19"/>
    <mergeCell ref="S7:Y7"/>
    <mergeCell ref="S12:Y12"/>
    <mergeCell ref="S16:Y16"/>
    <mergeCell ref="S17:Y17"/>
    <mergeCell ref="S18:Y18"/>
    <mergeCell ref="S13:Y13"/>
    <mergeCell ref="S14:Y14"/>
    <mergeCell ref="S15:Y1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zoomScaleNormal="100" zoomScaleSheetLayoutView="80" workbookViewId="0">
      <selection activeCell="C7" sqref="C7:F7"/>
    </sheetView>
  </sheetViews>
  <sheetFormatPr baseColWidth="10" defaultRowHeight="15"/>
  <cols>
    <col min="1" max="1" width="3.6640625" customWidth="1"/>
    <col min="2" max="2" width="17.5" customWidth="1"/>
    <col min="3" max="3" width="30" customWidth="1"/>
    <col min="4" max="4" width="20.6640625" style="30" customWidth="1"/>
    <col min="5" max="5" width="11.1640625" style="4" customWidth="1"/>
    <col min="6" max="6" width="11" style="4" customWidth="1"/>
    <col min="7" max="7" width="61" customWidth="1"/>
  </cols>
  <sheetData>
    <row r="1" spans="1:8" ht="24" customHeight="1">
      <c r="A1" s="223"/>
      <c r="B1" s="223"/>
      <c r="C1" s="223"/>
      <c r="D1" s="223"/>
      <c r="E1" s="223"/>
      <c r="F1" s="223"/>
      <c r="G1" s="223"/>
      <c r="H1" s="2"/>
    </row>
    <row r="2" spans="1:8" ht="26" customHeight="1">
      <c r="A2" s="234" t="s">
        <v>134</v>
      </c>
      <c r="B2" s="234"/>
      <c r="C2" s="234"/>
      <c r="D2" s="234"/>
      <c r="E2" s="234"/>
      <c r="F2" s="234"/>
      <c r="G2" s="234"/>
      <c r="H2" s="2"/>
    </row>
    <row r="3" spans="1:8" ht="17" customHeight="1">
      <c r="A3" s="228" t="s">
        <v>125</v>
      </c>
      <c r="B3" s="228"/>
      <c r="C3" s="228"/>
      <c r="D3" s="228"/>
      <c r="E3" s="228" t="s">
        <v>118</v>
      </c>
      <c r="F3" s="228"/>
      <c r="G3" s="62" t="s">
        <v>117</v>
      </c>
      <c r="H3" s="3"/>
    </row>
    <row r="4" spans="1:8" ht="22.25" customHeight="1">
      <c r="A4" s="227" t="str">
        <f>'Versión A_Anverso'!E2</f>
        <v>BACHILLERES EXPERIMENTAL MIXTA</v>
      </c>
      <c r="B4" s="227"/>
      <c r="C4" s="227"/>
      <c r="D4" s="227"/>
      <c r="E4" s="227" t="str">
        <f>'Versión A_Anverso'!V2</f>
        <v>30EBH0417C</v>
      </c>
      <c r="F4" s="227"/>
      <c r="G4" s="63" t="str">
        <f>'Versión A_Anverso'!X2</f>
        <v>XALAPA</v>
      </c>
    </row>
    <row r="5" spans="1:8" ht="7.25" customHeight="1">
      <c r="A5" s="235"/>
      <c r="B5" s="235"/>
      <c r="C5" s="235"/>
      <c r="D5" s="235"/>
      <c r="E5" s="235"/>
      <c r="F5" s="235"/>
      <c r="G5" s="235"/>
    </row>
    <row r="6" spans="1:8" s="29" customFormat="1" ht="21.75" customHeight="1">
      <c r="A6" s="236" t="s">
        <v>43</v>
      </c>
      <c r="B6" s="236"/>
      <c r="C6" s="63" t="str">
        <f>'Versión A_Anverso'!AD4</f>
        <v>2021-2021</v>
      </c>
      <c r="D6" s="87" t="s">
        <v>44</v>
      </c>
      <c r="E6" s="237">
        <f>'Versión A_Reverso'!X33</f>
        <v>44386</v>
      </c>
      <c r="F6" s="238"/>
      <c r="G6" s="64" t="s">
        <v>119</v>
      </c>
    </row>
    <row r="7" spans="1:8" ht="20.25" customHeight="1">
      <c r="A7" s="228" t="s">
        <v>45</v>
      </c>
      <c r="B7" s="228"/>
      <c r="C7" s="226" t="str">
        <f>'Versión A_Anverso'!E4</f>
        <v xml:space="preserve">NOMBRE  COMPLETO DEL MAESTRO </v>
      </c>
      <c r="D7" s="227"/>
      <c r="E7" s="227"/>
      <c r="F7" s="227"/>
      <c r="G7" s="65" t="str">
        <f>CONCATENATE('Versión A_Anverso'!AB4,"  -  ",'Versión A_Anverso'!AD2,"  -  ",'Versión A_Anverso'!AE2)</f>
        <v>II  -  II  -  B</v>
      </c>
    </row>
    <row r="8" spans="1:8" ht="23.25" customHeight="1">
      <c r="A8" s="228" t="s">
        <v>46</v>
      </c>
      <c r="B8" s="228"/>
      <c r="C8" s="227" t="str">
        <f>'Versión A_Anverso'!V4</f>
        <v>ASIGNATURA</v>
      </c>
      <c r="D8" s="227"/>
      <c r="E8" s="227"/>
      <c r="F8" s="227"/>
      <c r="G8" s="73" t="str">
        <f>CONCATENATE("Horario de asesoría: ",'Versión A_Reverso'!A25," - ",'Versión A_Reverso'!C25)</f>
        <v xml:space="preserve">Horario de asesoría:  - </v>
      </c>
    </row>
    <row r="9" spans="1:8" ht="7.2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41" t="s">
        <v>47</v>
      </c>
      <c r="B10" s="242" t="s">
        <v>48</v>
      </c>
      <c r="C10" s="242"/>
      <c r="D10" s="243" t="s">
        <v>42</v>
      </c>
      <c r="E10" s="244" t="s">
        <v>120</v>
      </c>
      <c r="F10" s="240" t="s">
        <v>133</v>
      </c>
      <c r="G10" s="239" t="s">
        <v>138</v>
      </c>
    </row>
    <row r="11" spans="1:8" ht="10.25" customHeight="1">
      <c r="A11" s="241"/>
      <c r="B11" s="242"/>
      <c r="C11" s="242"/>
      <c r="D11" s="243"/>
      <c r="E11" s="244"/>
      <c r="F11" s="240"/>
      <c r="G11" s="239"/>
    </row>
    <row r="12" spans="1:8" ht="30" customHeight="1">
      <c r="A12" s="68">
        <v>1</v>
      </c>
      <c r="B12" s="224" t="str">
        <f>IF('Versión A_Anverso'!B11="","",'Versión A_Anverso'!B11)</f>
        <v/>
      </c>
      <c r="C12" s="224"/>
      <c r="D12" s="70" t="str">
        <f>IF('Versión A_Anverso'!D11="","",'Versión A_Anverso'!D11)</f>
        <v/>
      </c>
      <c r="E12" s="66" t="str">
        <f>IF('Versión A_Anverso'!B11="","",(('Versión A_Anverso'!P11)/'Versión A_Reverso'!$F$23))</f>
        <v/>
      </c>
      <c r="F12" s="82" t="str">
        <f>IF('Versión A_Anverso'!B11="","",'Versión A_Anverso'!AC11)</f>
        <v/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24" t="str">
        <f>IF('Versión A_Anverso'!B12="","",'Versión A_Anverso'!B12)</f>
        <v/>
      </c>
      <c r="C13" s="224"/>
      <c r="D13" s="70" t="str">
        <f>IF('Versión A_Anverso'!D12="","",'Versión A_Anverso'!D12)</f>
        <v/>
      </c>
      <c r="E13" s="66" t="str">
        <f>IF('Versión A_Anverso'!B12="","",(('Versión A_Anverso'!P12)/'Versión A_Reverso'!$F$23))</f>
        <v/>
      </c>
      <c r="F13" s="82" t="str">
        <f>IF('Versión A_Anverso'!B12="","",'Versión A_Anverso'!AC12)</f>
        <v/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25" t="str">
        <f>IF('Versión A_Anverso'!B13="","",'Versión A_Anverso'!B13)</f>
        <v/>
      </c>
      <c r="C14" s="225"/>
      <c r="D14" s="70" t="str">
        <f>IF('Versión A_Anverso'!D13="","",'Versión A_Anverso'!D13)</f>
        <v/>
      </c>
      <c r="E14" s="66" t="str">
        <f>IF('Versión A_Anverso'!B13="","",(('Versión A_Anverso'!P13)/'Versión A_Reverso'!$F$23))</f>
        <v/>
      </c>
      <c r="F14" s="82" t="str">
        <f>IF('Versión A_Anverso'!B13="","",'Versión A_Anverso'!AC13)</f>
        <v/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24" t="str">
        <f>IF('Versión A_Anverso'!B14="","",'Versión A_Anverso'!B14)</f>
        <v/>
      </c>
      <c r="C15" s="224"/>
      <c r="D15" s="70" t="str">
        <f>IF('Versión A_Anverso'!D14="","",'Versión A_Anverso'!D14)</f>
        <v/>
      </c>
      <c r="E15" s="66" t="str">
        <f>IF('Versión A_Anverso'!B14="","",(('Versión A_Anverso'!P14)/'Versión A_Reverso'!$F$23))</f>
        <v/>
      </c>
      <c r="F15" s="82" t="str">
        <f>IF('Versión A_Anverso'!B14="","",'Versión A_Anverso'!AC14)</f>
        <v/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24" t="str">
        <f>IF('Versión A_Anverso'!B15="","",'Versión A_Anverso'!B15)</f>
        <v/>
      </c>
      <c r="C16" s="224"/>
      <c r="D16" s="70" t="str">
        <f>IF('Versión A_Anverso'!D15="","",'Versión A_Anverso'!D15)</f>
        <v/>
      </c>
      <c r="E16" s="66" t="str">
        <f>IF('Versión A_Anverso'!B15="","",(('Versión A_Anverso'!P15)/'Versión A_Reverso'!$F$23))</f>
        <v/>
      </c>
      <c r="F16" s="82" t="str">
        <f>IF('Versión A_Anverso'!B15="","",'Versión A_Anverso'!AC15)</f>
        <v/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24" t="str">
        <f>IF('Versión A_Anverso'!B16="","",'Versión A_Anverso'!B16)</f>
        <v/>
      </c>
      <c r="C17" s="224"/>
      <c r="D17" s="70" t="str">
        <f>IF('Versión A_Anverso'!D16="","",'Versión A_Anverso'!D16)</f>
        <v/>
      </c>
      <c r="E17" s="66" t="str">
        <f>IF('Versión A_Anverso'!B16="","",(('Versión A_Anverso'!P16)/'Versión A_Reverso'!$F$23))</f>
        <v/>
      </c>
      <c r="F17" s="82" t="str">
        <f>IF('Versión A_Anverso'!B16="","",'Versión A_Anverso'!AC16)</f>
        <v/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24" t="str">
        <f>IF('Versión A_Anverso'!B17="","",'Versión A_Anverso'!B17)</f>
        <v/>
      </c>
      <c r="C18" s="224"/>
      <c r="D18" s="70" t="str">
        <f>IF('Versión A_Anverso'!D17="","",'Versión A_Anverso'!D17)</f>
        <v/>
      </c>
      <c r="E18" s="66" t="str">
        <f>IF('Versión A_Anverso'!B17="","",(('Versión A_Anverso'!P17)/'Versión A_Reverso'!$F$23))</f>
        <v/>
      </c>
      <c r="F18" s="82" t="str">
        <f>IF('Versión A_Anverso'!B17="","",'Versión A_Anverso'!AC17)</f>
        <v/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24" t="str">
        <f>IF('Versión A_Anverso'!B18="","",'Versión A_Anverso'!B18)</f>
        <v/>
      </c>
      <c r="C19" s="224"/>
      <c r="D19" s="70" t="str">
        <f>IF('Versión A_Anverso'!D18="","",'Versión A_Anverso'!D18)</f>
        <v/>
      </c>
      <c r="E19" s="66" t="str">
        <f>IF('Versión A_Anverso'!B18="","",(('Versión A_Anverso'!P18)/'Versión A_Reverso'!$F$23))</f>
        <v/>
      </c>
      <c r="F19" s="82" t="str">
        <f>IF('Versión A_Anverso'!B18="","",'Versión A_Anverso'!AC18)</f>
        <v/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24" t="str">
        <f>IF('Versión A_Anverso'!B19="","",'Versión A_Anverso'!B19)</f>
        <v/>
      </c>
      <c r="C20" s="224"/>
      <c r="D20" s="70" t="str">
        <f>IF('Versión A_Anverso'!D19="","",'Versión A_Anverso'!D19)</f>
        <v/>
      </c>
      <c r="E20" s="66" t="str">
        <f>IF('Versión A_Anverso'!B19="","",(('Versión A_Anverso'!P19)/'Versión A_Reverso'!$F$23))</f>
        <v/>
      </c>
      <c r="F20" s="82" t="str">
        <f>IF('Versión A_Anverso'!B19="","",'Versión A_Anverso'!AC19)</f>
        <v/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24" t="str">
        <f>IF('Versión A_Anverso'!B20="","",'Versión A_Anverso'!B20)</f>
        <v/>
      </c>
      <c r="C21" s="224"/>
      <c r="D21" s="70" t="str">
        <f>IF('Versión A_Anverso'!D20="","",'Versión A_Anverso'!D20)</f>
        <v/>
      </c>
      <c r="E21" s="66" t="str">
        <f>IF('Versión A_Anverso'!B20="","",(('Versión A_Anverso'!P20)/'Versión A_Reverso'!$F$23))</f>
        <v/>
      </c>
      <c r="F21" s="82" t="str">
        <f>IF('Versión A_Anverso'!B20="","",'Versión A_Anverso'!AC20)</f>
        <v/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24" t="str">
        <f>IF('Versión A_Anverso'!B21="","",'Versión A_Anverso'!B21)</f>
        <v/>
      </c>
      <c r="C22" s="224"/>
      <c r="D22" s="70" t="str">
        <f>IF('Versión A_Anverso'!D21="","",'Versión A_Anverso'!D21)</f>
        <v/>
      </c>
      <c r="E22" s="66" t="str">
        <f>IF('Versión A_Anverso'!B21="","",(('Versión A_Anverso'!P21)/'Versión A_Reverso'!$F$23))</f>
        <v/>
      </c>
      <c r="F22" s="82" t="str">
        <f>IF('Versión A_Anverso'!B21="","",'Versión A_Anverso'!AC21)</f>
        <v/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24" t="str">
        <f>IF('Versión A_Anverso'!B22="","",'Versión A_Anverso'!B22)</f>
        <v/>
      </c>
      <c r="C23" s="224"/>
      <c r="D23" s="70" t="str">
        <f>IF('Versión A_Anverso'!D22="","",'Versión A_Anverso'!D22)</f>
        <v/>
      </c>
      <c r="E23" s="66" t="str">
        <f>IF('Versión A_Anverso'!B22="","",(('Versión A_Anverso'!P22)/'Versión A_Reverso'!$F$23))</f>
        <v/>
      </c>
      <c r="F23" s="82" t="str">
        <f>IF('Versión A_Anverso'!B22="","",'Versión A_Anverso'!AC22)</f>
        <v/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24" t="str">
        <f>IF('Versión A_Anverso'!B23="","",'Versión A_Anverso'!B23)</f>
        <v/>
      </c>
      <c r="C24" s="224"/>
      <c r="D24" s="70" t="str">
        <f>IF('Versión A_Anverso'!D23="","",'Versión A_Anverso'!D23)</f>
        <v/>
      </c>
      <c r="E24" s="66" t="str">
        <f>IF('Versión A_Anverso'!B23="","",(('Versión A_Anverso'!P23)/'Versión A_Reverso'!$F$23))</f>
        <v/>
      </c>
      <c r="F24" s="82" t="str">
        <f>IF('Versión A_Anverso'!B23="","",'Versión A_Anverso'!AC23)</f>
        <v/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24" t="str">
        <f>IF('Versión A_Anverso'!B24="","",'Versión A_Anverso'!B24)</f>
        <v/>
      </c>
      <c r="C25" s="224"/>
      <c r="D25" s="70" t="str">
        <f>IF('Versión A_Anverso'!D24="","",'Versión A_Anverso'!D24)</f>
        <v/>
      </c>
      <c r="E25" s="66" t="str">
        <f>IF('Versión A_Anverso'!B24="","",(('Versión A_Anverso'!P24)/'Versión A_Reverso'!$F$23))</f>
        <v/>
      </c>
      <c r="F25" s="82" t="str">
        <f>IF('Versión A_Anverso'!B24="","",'Versión A_Anverso'!AC24)</f>
        <v/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24" t="str">
        <f>IF('Versión A_Anverso'!B25="","",'Versión A_Anverso'!B25)</f>
        <v/>
      </c>
      <c r="C26" s="224"/>
      <c r="D26" s="70" t="str">
        <f>IF('Versión A_Anverso'!D25="","",'Versión A_Anverso'!D25)</f>
        <v/>
      </c>
      <c r="E26" s="66" t="str">
        <f>IF('Versión A_Anverso'!B25="","",(('Versión A_Anverso'!P25)/'Versión A_Reverso'!$F$23))</f>
        <v/>
      </c>
      <c r="F26" s="82" t="str">
        <f>IF('Versión A_Anverso'!B25="","",'Versión A_Anverso'!AC25)</f>
        <v/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24" t="str">
        <f>IF('Versión A_Anverso'!B26="","",'Versión A_Anverso'!B26)</f>
        <v/>
      </c>
      <c r="C27" s="224"/>
      <c r="D27" s="70" t="str">
        <f>IF('Versión A_Anverso'!D26="","",'Versión A_Anverso'!D26)</f>
        <v/>
      </c>
      <c r="E27" s="66" t="str">
        <f>IF('Versión A_Anverso'!B26="","",(('Versión A_Anverso'!P26)/'Versión A_Reverso'!$F$23))</f>
        <v/>
      </c>
      <c r="F27" s="82" t="str">
        <f>IF('Versión A_Anverso'!B26="","",'Versión A_Anverso'!AC26)</f>
        <v/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24" t="str">
        <f>IF('Versión A_Anverso'!B27="","",'Versión A_Anverso'!B27)</f>
        <v/>
      </c>
      <c r="C28" s="224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24" t="str">
        <f>IF('Versión A_Anverso'!B28="","",'Versión A_Anverso'!B28)</f>
        <v/>
      </c>
      <c r="C29" s="224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24" t="str">
        <f>IF('Versión A_Anverso'!B29="","",'Versión A_Anverso'!B29)</f>
        <v/>
      </c>
      <c r="C30" s="224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24" t="str">
        <f>IF('Versión A_Anverso'!B30="","",'Versión A_Anverso'!B30)</f>
        <v/>
      </c>
      <c r="C31" s="224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24" t="str">
        <f>IF('Versión A_Anverso'!B31="","",'Versión A_Anverso'!B31)</f>
        <v/>
      </c>
      <c r="C32" s="224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24" t="str">
        <f>IF('Versión A_Anverso'!B32="","",'Versión A_Anverso'!B32)</f>
        <v/>
      </c>
      <c r="C33" s="224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24" t="str">
        <f>IF('Versión A_Anverso'!B33="","",'Versión A_Anverso'!B33)</f>
        <v/>
      </c>
      <c r="C34" s="224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24" t="str">
        <f>IF('Versión A_Anverso'!B34="","",'Versión A_Anverso'!B34)</f>
        <v/>
      </c>
      <c r="C35" s="224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24" t="str">
        <f>IF('Versión A_Anverso'!B35="","",'Versión A_Anverso'!B35)</f>
        <v/>
      </c>
      <c r="C36" s="224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24" t="str">
        <f>IF('Versión A_Anverso'!B36="","",'Versión A_Anverso'!B36)</f>
        <v/>
      </c>
      <c r="C37" s="224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24" t="str">
        <f>IF('Versión A_Anverso'!B37="","",'Versión A_Anverso'!B37)</f>
        <v/>
      </c>
      <c r="C38" s="224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24" t="str">
        <f>IF('Versión A_Anverso'!B38="","",'Versión A_Anverso'!B38)</f>
        <v/>
      </c>
      <c r="C39" s="224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24" t="str">
        <f>IF('Versión A_Anverso'!B39="","",'Versión A_Anverso'!B39)</f>
        <v/>
      </c>
      <c r="C40" s="224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24" t="str">
        <f>IF('Versión A_Anverso'!B40="","",'Versión A_Anverso'!B40)</f>
        <v/>
      </c>
      <c r="C41" s="224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24" t="str">
        <f>IF('Versión A_Anverso'!B41="","",'Versión A_Anverso'!B41)</f>
        <v/>
      </c>
      <c r="C42" s="224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24" t="str">
        <f>IF('Versión A_Anverso'!B42="","",'Versión A_Anverso'!B42)</f>
        <v/>
      </c>
      <c r="C43" s="224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24" t="str">
        <f>IF('Versión A_Anverso'!B43="","",'Versión A_Anverso'!B43)</f>
        <v/>
      </c>
      <c r="C44" s="224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24" t="str">
        <f>IF('Versión A_Anverso'!B44="","",'Versión A_Anverso'!B44)</f>
        <v/>
      </c>
      <c r="C45" s="224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24" t="str">
        <f>IF('Versión A_Anverso'!B45="","",'Versión A_Anverso'!B45)</f>
        <v/>
      </c>
      <c r="C46" s="224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" customHeight="1">
      <c r="A47" s="28"/>
      <c r="B47" s="233"/>
      <c r="C47" s="233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31" t="s">
        <v>127</v>
      </c>
      <c r="C48" s="231"/>
      <c r="D48" s="231" t="s">
        <v>49</v>
      </c>
      <c r="E48" s="231"/>
      <c r="F48" s="231"/>
      <c r="G48" s="231" t="s">
        <v>50</v>
      </c>
      <c r="H48" s="231"/>
    </row>
    <row r="49" spans="1:7" ht="24" customHeight="1">
      <c r="A49" s="27"/>
      <c r="B49" s="229" t="str">
        <f>'Versión A_Anverso'!E4</f>
        <v xml:space="preserve">NOMBRE  COMPLETO DEL MAESTRO </v>
      </c>
      <c r="C49" s="229"/>
      <c r="D49" s="232"/>
      <c r="E49" s="232"/>
      <c r="F49" s="232"/>
      <c r="G49" s="67"/>
    </row>
    <row r="50" spans="1:7" ht="24.75" customHeight="1">
      <c r="A50" s="27"/>
      <c r="B50" s="230" t="s">
        <v>51</v>
      </c>
      <c r="C50" s="230"/>
      <c r="D50" s="230" t="s">
        <v>52</v>
      </c>
      <c r="E50" s="230"/>
      <c r="F50" s="230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391D-AB4C-9148-A2C9-B12748587357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144</v>
      </c>
      <c r="B1" s="93" t="s">
        <v>145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Microsoft Office User</cp:lastModifiedBy>
  <cp:lastPrinted>2021-03-17T05:23:06Z</cp:lastPrinted>
  <dcterms:created xsi:type="dcterms:W3CDTF">2017-09-19T16:31:48Z</dcterms:created>
  <dcterms:modified xsi:type="dcterms:W3CDTF">2021-09-08T20:08:59Z</dcterms:modified>
</cp:coreProperties>
</file>